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customProperty1.bin" ContentType="application/vnd.openxmlformats-officedocument.spreadsheetml.customProperty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Program Files (x86)\Mimecast\PATI\temp\f271a318-987a-46f5-8a72-197fa8000b6b\"/>
    </mc:Choice>
  </mc:AlternateContent>
  <xr:revisionPtr revIDLastSave="0" documentId="8_{8481645F-D54C-467C-B30C-31A808F70AC7}" xr6:coauthVersionLast="36" xr6:coauthVersionMax="36" xr10:uidLastSave="{00000000-0000-0000-0000-000000000000}"/>
  <bookViews>
    <workbookView xWindow="-27675" yWindow="1125" windowWidth="21600" windowHeight="11295" xr2:uid="{00000000-000D-0000-FFFF-FFFF00000000}"/>
  </bookViews>
  <sheets>
    <sheet name="Payment 6 Breakdown" sheetId="1" r:id="rId1"/>
    <sheet name="Payment 3 Correction" sheetId="8" state="hidden" r:id="rId2"/>
    <sheet name="Commonwealth" sheetId="18" r:id="rId3"/>
    <sheet name="Fee Fund" sheetId="19" r:id="rId4"/>
  </sheets>
  <definedNames>
    <definedName name="DS_WorkbookId_8851c2c7c6904edb9dd2859990a0ceda_11984" localSheetId="0" hidden="1">"DsWorksheetID"</definedName>
    <definedName name="DS_WorkbookId_8851c2c7c6904edb9dd2859990a0ceda_12596" localSheetId="3" hidden="1">"DsWorksheetID"</definedName>
    <definedName name="DS_WorkbookId_8851c2c7c6904edb9dd2859990a0ceda_39911" localSheetId="2" hidden="1">"DsWorksheetID"</definedName>
    <definedName name="DS_WorkbookId_8851c2c7c6904edb9dd2859990a0ceda_76491" localSheetId="1" hidden="1">"DsWorksheetID"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5" i="1" l="1"/>
  <c r="E110" i="1"/>
  <c r="G10" i="18"/>
  <c r="D132" i="1"/>
  <c r="C132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G12" i="18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G10" i="19"/>
  <c r="E132" i="1"/>
</calcChain>
</file>

<file path=xl/sharedStrings.xml><?xml version="1.0" encoding="utf-8"?>
<sst xmlns="http://schemas.openxmlformats.org/spreadsheetml/2006/main" count="235" uniqueCount="187">
  <si>
    <t>Adams</t>
  </si>
  <si>
    <t>Allegheny</t>
  </si>
  <si>
    <t>Armstrong</t>
  </si>
  <si>
    <t>Beaver</t>
  </si>
  <si>
    <t>Bedford</t>
  </si>
  <si>
    <t>Berks</t>
  </si>
  <si>
    <t>Blair</t>
  </si>
  <si>
    <t>Bradford</t>
  </si>
  <si>
    <t>Bucks</t>
  </si>
  <si>
    <t>Butler</t>
  </si>
  <si>
    <t>Cambria</t>
  </si>
  <si>
    <t>Cameron</t>
  </si>
  <si>
    <t>Carbon</t>
  </si>
  <si>
    <t>Centre</t>
  </si>
  <si>
    <t>Chester</t>
  </si>
  <si>
    <t>Clarion</t>
  </si>
  <si>
    <t>Clearfield</t>
  </si>
  <si>
    <t>Clinton</t>
  </si>
  <si>
    <t>Columbia</t>
  </si>
  <si>
    <t>Crawford</t>
  </si>
  <si>
    <t>Cumberland</t>
  </si>
  <si>
    <t>Dauphin</t>
  </si>
  <si>
    <t>Delaware</t>
  </si>
  <si>
    <t>Elk</t>
  </si>
  <si>
    <t>Erie</t>
  </si>
  <si>
    <t>Fayette</t>
  </si>
  <si>
    <t>Forest</t>
  </si>
  <si>
    <t>Franklin</t>
  </si>
  <si>
    <t>Fulton</t>
  </si>
  <si>
    <t>Greene</t>
  </si>
  <si>
    <t>Huntingdon</t>
  </si>
  <si>
    <t>Indiana</t>
  </si>
  <si>
    <t>Jefferson</t>
  </si>
  <si>
    <t>Juniata</t>
  </si>
  <si>
    <t>Lackawanna</t>
  </si>
  <si>
    <t>Lancaster</t>
  </si>
  <si>
    <t>Lawrence</t>
  </si>
  <si>
    <t>Lebanon</t>
  </si>
  <si>
    <t>Lehigh</t>
  </si>
  <si>
    <t>Luzerne</t>
  </si>
  <si>
    <t>Lycoming</t>
  </si>
  <si>
    <t>McKean</t>
  </si>
  <si>
    <t>Mercer</t>
  </si>
  <si>
    <t>Mifflin</t>
  </si>
  <si>
    <t>Monroe</t>
  </si>
  <si>
    <t>Montgomery</t>
  </si>
  <si>
    <t>Montour</t>
  </si>
  <si>
    <t>Northampton</t>
  </si>
  <si>
    <t>Northumberland</t>
  </si>
  <si>
    <t>Perry</t>
  </si>
  <si>
    <t>Philadelphia</t>
  </si>
  <si>
    <t>Pike</t>
  </si>
  <si>
    <t>Potter</t>
  </si>
  <si>
    <t>Schuylkill</t>
  </si>
  <si>
    <t>Snyder</t>
  </si>
  <si>
    <t>Somerset</t>
  </si>
  <si>
    <t>Sullivan</t>
  </si>
  <si>
    <t>Susquehanna</t>
  </si>
  <si>
    <t>Tioga</t>
  </si>
  <si>
    <t>Union</t>
  </si>
  <si>
    <t>Venango</t>
  </si>
  <si>
    <t>Warren</t>
  </si>
  <si>
    <t>Washington</t>
  </si>
  <si>
    <t>Wayne</t>
  </si>
  <si>
    <t>Westmoreland</t>
  </si>
  <si>
    <t>Wyoming</t>
  </si>
  <si>
    <t>York</t>
  </si>
  <si>
    <t>Payee (DAs)</t>
  </si>
  <si>
    <t>BUCKS COUNTY DA</t>
  </si>
  <si>
    <t>DELAWARE COUNTY DA</t>
  </si>
  <si>
    <t>LEHIGH COUNTY DA</t>
  </si>
  <si>
    <t>WESTMORELAND COUNTY DA</t>
  </si>
  <si>
    <t>ERIE COUNTY DA</t>
  </si>
  <si>
    <t>CHESTER COUNTY DA</t>
  </si>
  <si>
    <t>NORTHAMPTON COUNTY DA</t>
  </si>
  <si>
    <t>DAUPHIN COUNTY DA</t>
  </si>
  <si>
    <t>BERKS COUNTY DA</t>
  </si>
  <si>
    <t>CLEARFIELD COUNTY DA</t>
  </si>
  <si>
    <t>Payee (Subdivisions)</t>
  </si>
  <si>
    <t>Aliquippa city, Beaver County, Pennsylvania</t>
  </si>
  <si>
    <t>Allentown city, Lehigh County, Pennsylvania</t>
  </si>
  <si>
    <t>Bensalem township, Bucks County, Pennsylvania</t>
  </si>
  <si>
    <t>Bristol township, Bucks County, Pennsylvania</t>
  </si>
  <si>
    <t xml:space="preserve">City of Lock Haven, Clinton County, Pennsylvania </t>
  </si>
  <si>
    <t>Coatesville city, Chester County, Pennsylvania</t>
  </si>
  <si>
    <t xml:space="preserve">Edwardsville Borough, Luzerne County, Pennsylvania </t>
  </si>
  <si>
    <t>Exeter Borough, Luzerne County, Pennsylvania</t>
  </si>
  <si>
    <t>Fairview township, Luzerne County, Pennsylvania</t>
  </si>
  <si>
    <t xml:space="preserve">Forty Fort Borough, Luzerne County, Pennsylvania </t>
  </si>
  <si>
    <t>Hanover township, Luzerne County, Pennsylvania</t>
  </si>
  <si>
    <t>Hazleton city, Luzerne County, Pennsylvania</t>
  </si>
  <si>
    <t>Kingston borough, Luzerne County, Pennsylvania</t>
  </si>
  <si>
    <t>Lower Makefield township, Bucks County, Pennsylvania</t>
  </si>
  <si>
    <t>Lower Southampton township, Bucks County, Pennsylvania</t>
  </si>
  <si>
    <t>Middletown township, Bucks County, Pennsylvania</t>
  </si>
  <si>
    <t>Morrisville borough, Bucks County, Pennsylvania</t>
  </si>
  <si>
    <t>Nanticoke city, Luzerne County, Pennsylvania</t>
  </si>
  <si>
    <t>New Castle city, Lawrence County, Pennsylvania</t>
  </si>
  <si>
    <t>Newtown township, Bucks County, Pennsylvania</t>
  </si>
  <si>
    <t>Norristown borough, Montgomery County, Pennsylvania</t>
  </si>
  <si>
    <t>Pittsburgh city, Allegheny County, Pennsylvania</t>
  </si>
  <si>
    <t>Plains Township, Luzerne County, Pennsylvania</t>
  </si>
  <si>
    <t>SEPTA</t>
  </si>
  <si>
    <t xml:space="preserve">Sugar Notch Borough, Luzerne County, Pennsylvania </t>
  </si>
  <si>
    <t>Union township, Berks County, Pennsylvania</t>
  </si>
  <si>
    <t xml:space="preserve">Wampum Borough, Lawrence County, Pennsylvania </t>
  </si>
  <si>
    <t>Warminster township, Bucks County, Pennsylvania</t>
  </si>
  <si>
    <t>Warrington township, Bucks County, Pennsylvania</t>
  </si>
  <si>
    <t>West Norriton township, Montgomery County, Pennsylvania</t>
  </si>
  <si>
    <t xml:space="preserve">West Pittston Borough, Luzerne County, Pennsylvania </t>
  </si>
  <si>
    <t>Wilkes-Barre city, Luzerne County, Pennsylvania</t>
  </si>
  <si>
    <t>Wilkes-Barre township, Luzerne County, Pennsylvania</t>
  </si>
  <si>
    <t xml:space="preserve">Wright Township, Luzerne County, Pennsylvania </t>
  </si>
  <si>
    <t xml:space="preserve">Wyoming Borough, Luzerenre County, Pennsylvania </t>
  </si>
  <si>
    <t xml:space="preserve">Mahoning Township, Lawrence County, Pennsylvania </t>
  </si>
  <si>
    <t>Total</t>
  </si>
  <si>
    <t>Litigant</t>
  </si>
  <si>
    <t>ADAMS COUNTY</t>
  </si>
  <si>
    <t>ALLEGHENY COUNTY</t>
  </si>
  <si>
    <t>ARMSTRONG COUNTY</t>
  </si>
  <si>
    <t>BEAVER COUNTY</t>
  </si>
  <si>
    <t>BEDFORD COUNTY</t>
  </si>
  <si>
    <t>BRADFORD COUNTY</t>
  </si>
  <si>
    <t>BUCKS COUNTY</t>
  </si>
  <si>
    <t>CAMBRIA COUNTY</t>
  </si>
  <si>
    <t>CARBON COUNTY</t>
  </si>
  <si>
    <t>CHESTER COUNTY</t>
  </si>
  <si>
    <t>CLARION COUNTY</t>
  </si>
  <si>
    <t>CLEARFIELD COUNTY</t>
  </si>
  <si>
    <t>CLINTON COUNTY</t>
  </si>
  <si>
    <t>COLUMBIA COUNTY</t>
  </si>
  <si>
    <t>CUMBERLAND COUNTY</t>
  </si>
  <si>
    <t>DELAWARE COUNTY</t>
  </si>
  <si>
    <t>ERIE COUNTY</t>
  </si>
  <si>
    <t>FAYETTE COUNTY</t>
  </si>
  <si>
    <t>FRANKLIN COUNTY</t>
  </si>
  <si>
    <t>GREENE COUNTY</t>
  </si>
  <si>
    <t>HUNTINGDON COUNTY</t>
  </si>
  <si>
    <t>INDIANA COUNTY</t>
  </si>
  <si>
    <t>LACKAWANNA COUNTY</t>
  </si>
  <si>
    <t>LAWRENCE COUNTY</t>
  </si>
  <si>
    <t>LEHIGH COUNTY</t>
  </si>
  <si>
    <t>LUZERNE COUNTY</t>
  </si>
  <si>
    <t>LYCOMING COUNTY</t>
  </si>
  <si>
    <t>MERCER COUNTY</t>
  </si>
  <si>
    <t>MONROE COUNTY</t>
  </si>
  <si>
    <t>NORTHUMBERLAND COUNTY</t>
  </si>
  <si>
    <t>PHILADELPHIA  COUNTY</t>
  </si>
  <si>
    <t>PIKE COUNTY</t>
  </si>
  <si>
    <t>SCHUYLKILL COUNTY</t>
  </si>
  <si>
    <t>TIOGA COUNTY</t>
  </si>
  <si>
    <t>WASHINGTON COUNTY</t>
  </si>
  <si>
    <t>WESTMORELAND COUNTY</t>
  </si>
  <si>
    <t>WYOMING COUNTY</t>
  </si>
  <si>
    <t>YORK COUNTY</t>
  </si>
  <si>
    <t>Fairview township, York County, Pennsylvania</t>
  </si>
  <si>
    <t>DAUPHIN COUNTY</t>
  </si>
  <si>
    <t>NORTHAMPTON COUNTY</t>
  </si>
  <si>
    <t xml:space="preserve">Mahoning Township, Carbon County, Pennsylvania </t>
  </si>
  <si>
    <t>Difference (P3 Corrected)</t>
  </si>
  <si>
    <t>Union township, Lawrence County, Pennsylvania</t>
  </si>
  <si>
    <t>Wave 1 Total</t>
  </si>
  <si>
    <t>Wave 2 Total</t>
  </si>
  <si>
    <t>Overpayment Wave 1 due to Payment # 5 escrow:</t>
  </si>
  <si>
    <t>Commonwealth Distribution Summary for June 2027</t>
  </si>
  <si>
    <t>Grand Total</t>
  </si>
  <si>
    <t>Net Anticipated Wave 2 payment</t>
  </si>
  <si>
    <t>(after Escrow)</t>
  </si>
  <si>
    <t>Payment 6 Estimated Distribution</t>
  </si>
  <si>
    <t>Current year restitution/ remediation</t>
  </si>
  <si>
    <t>Prior Year restitution/ remediation correction</t>
  </si>
  <si>
    <t xml:space="preserve">Underpayment Wave 2 due to additional funds </t>
  </si>
  <si>
    <t>Net Anticipated Wave 2 Payment # 4</t>
  </si>
  <si>
    <t>BUTLER COUNTY DA</t>
  </si>
  <si>
    <t>BEAVER COUNTY DA</t>
  </si>
  <si>
    <t>LAWRENCE COUNTY DA</t>
  </si>
  <si>
    <t>PHILADELPHIA DA</t>
  </si>
  <si>
    <t>WYOMING COUNTY DA</t>
  </si>
  <si>
    <t>Litigating Subdivisions</t>
  </si>
  <si>
    <t>Distributions withheld *</t>
  </si>
  <si>
    <t>Fee Fund Payment Summary for December 2026:</t>
  </si>
  <si>
    <t>Witheld*</t>
  </si>
  <si>
    <t>Counties</t>
  </si>
  <si>
    <t>Note: No future distributions are expected to be made to the Commonwealth for Wave 1 unless and until escrowed funds are received.</t>
  </si>
  <si>
    <t>Note: No future payments are expected to be made to the Fee Fund for Wave 1 unless and until escrowed funds are received.</t>
  </si>
  <si>
    <t>These calculations are based on information obtained from  the OAG as a result of its settlement discussisions with Wave I and Wave 2 defendents.</t>
  </si>
  <si>
    <t>* Distributions withheld pursuant to a resolution of the Board of Trustees passed at its December 4, 2025, public meeting for Participating Subdivisions’ failure to report the expenditure/commitment of opioid settlement funds to the Trust.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</si>
</sst>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.00"/>
    <numFmt numFmtId="168" formatCode="_(* #,##0.00_);_(* \(#,##0.00\);_(* \-??_);_(@_)"/>
    <numFmt numFmtId="169" formatCode="_(\$* #,##0.00_);_(\$* \(#,##0.00\);_(\$* \-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Times New Roman"/>
      <family val="2"/>
      <charset val="1"/>
    </font>
    <font>
      <sz val="11"/>
      <color rgb="FF9C65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EB9C"/>
        <bgColor rgb="FFFFFFC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8" fontId="8" fillId="0" borderId="0"/>
    <xf numFmtId="169" fontId="8" fillId="0" borderId="0"/>
    <xf numFmtId="9" fontId="8" fillId="0" borderId="0"/>
    <xf numFmtId="168" fontId="9" fillId="0" borderId="0"/>
    <xf numFmtId="169" fontId="9" fillId="0" borderId="0"/>
    <xf numFmtId="0" fontId="9" fillId="0" borderId="0"/>
    <xf numFmtId="0" fontId="10" fillId="0" borderId="0"/>
    <xf numFmtId="9" fontId="9" fillId="0" borderId="0"/>
    <xf numFmtId="0" fontId="11" fillId="3" borderId="0"/>
  </cellStyleXfs>
  <cellXfs count="17">
    <xf numFmtId="0" fontId="0" fillId="0" borderId="0" xfId="0"/>
    <xf numFmtId="167" fontId="0" fillId="0" borderId="0" xfId="0" applyNumberFormat="1"/>
    <xf numFmtId="165" fontId="0" fillId="0" borderId="0" xfId="1" applyFont="1"/>
    <xf numFmtId="167" fontId="2" fillId="0" borderId="0" xfId="2" applyNumberFormat="1" applyFill="1"/>
    <xf numFmtId="165" fontId="5" fillId="0" borderId="0" xfId="1" applyFont="1" applyFill="1"/>
    <xf numFmtId="165" fontId="0" fillId="0" borderId="0" xfId="0" applyNumberFormat="1"/>
    <xf numFmtId="165" fontId="0" fillId="0" borderId="1" xfId="1" applyFont="1" applyBorder="1"/>
    <xf numFmtId="165" fontId="0" fillId="0" borderId="0" xfId="1" applyFont="1" applyFill="1"/>
    <xf numFmtId="0" fontId="12" fillId="0" borderId="1" xfId="0" applyFont="1" applyBorder="1" applyAlignment="1">
      <alignment horizontal="center"/>
    </xf>
    <xf numFmtId="9" fontId="0" fillId="0" borderId="0" xfId="8" applyFont="1" applyFill="1"/>
    <xf numFmtId="0" fontId="6" fillId="0" borderId="0" xfId="0" applyFont="1"/>
    <xf numFmtId="167" fontId="0" fillId="0" borderId="0" xfId="1" applyNumberFormat="1" applyFont="1" applyFill="1" applyBorder="1"/>
    <xf numFmtId="0" fontId="12" fillId="0" borderId="1" xfId="0" applyFont="1" applyBorder="1"/>
    <xf numFmtId="0" fontId="0" fillId="0" borderId="1" xfId="0" applyBorder="1"/>
    <xf numFmtId="164" fontId="0" fillId="0" borderId="0" xfId="1" applyNumberFormat="1" applyFont="1"/>
    <xf numFmtId="0" fontId="0" fillId="0" borderId="0" xfId="0" applyAlignment="1">
      <alignment horizontal="center"/>
    </xf>
    <xf numFmtId="167" fontId="0" fillId="0" borderId="1" xfId="0" applyNumberFormat="1" applyBorder="1"/>
  </cellXfs>
  <cellStyles count="19">
    <cellStyle name="Comma 2" xfId="7" xr:uid="{00000000-0005-0000-0000-000000000000}"/>
    <cellStyle name="Comma 2 2" xfId="13" xr:uid="{182CF47A-F641-4DBE-AD37-E2B4A277AB33}"/>
    <cellStyle name="Comma 3" xfId="10" xr:uid="{554BD49E-CA0D-4E1F-9E8B-5FB3B6FD37AF}"/>
    <cellStyle name="Currency" xfId="1" builtinId="4"/>
    <cellStyle name="Currency 2" xfId="4" xr:uid="{00000000-0005-0000-0000-000002000000}"/>
    <cellStyle name="Currency 2 2" xfId="14" xr:uid="{63413D21-4E53-4338-8315-63B213A731AD}"/>
    <cellStyle name="Currency 3" xfId="11" xr:uid="{74CF48DE-860A-409A-A350-0ABCAACBB3B3}"/>
    <cellStyle name="Excel Built-in Neutral" xfId="18" xr:uid="{725FF02B-6226-4EF0-BCCB-A0E8CDDAC51F}"/>
    <cellStyle name="Neutral" xfId="2" builtinId="28"/>
    <cellStyle name="Normal" xfId="0" builtinId="0"/>
    <cellStyle name="Normal 2" xfId="3" xr:uid="{00000000-0005-0000-0000-000005000000}"/>
    <cellStyle name="Normal 2 2" xfId="5" xr:uid="{00000000-0005-0000-0000-000006000000}"/>
    <cellStyle name="Normal 2 2 2" xfId="16" xr:uid="{0B35FE7C-BDDA-4B9C-916D-B045E53E6E13}"/>
    <cellStyle name="Normal 2 3" xfId="15" xr:uid="{A9E3B1A3-04D0-4EFA-AC7A-BEB349F60CD9}"/>
    <cellStyle name="Normal 3" xfId="9" xr:uid="{14176DD4-AFBE-46C2-9579-4EE5E93E9EF3}"/>
    <cellStyle name="Percent" xfId="8" builtinId="5"/>
    <cellStyle name="Percent 2" xfId="6" xr:uid="{00000000-0005-0000-0000-000007000000}"/>
    <cellStyle name="Percent 2 2" xfId="17" xr:uid="{539AA964-1044-4A52-9F60-107DDCA66126}"/>
    <cellStyle name="Percent 3" xfId="12" xr:uid="{9391855F-0D6E-4094-BDB3-C2504D6377CB}"/>
  </cellStyles>
  <dxfs count="0"/>
  <tableStyles count="1" defaultTableStyle="TableStyleMedium2" defaultPivotStyle="PivotStyleLight16">
    <tableStyle name="Invisible" pivot="0" table="0" count="0" xr9:uid="{258A6EBC-1FE2-4702-A358-3A9B6867210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le12" displayName="Table12" ref="A2:B88" totalsRowShown="0">
  <autoFilter ref="A2:B88" xr:uid="{00000000-0009-0000-0100-00000D000000}"/>
  <tableColumns count="2">
    <tableColumn id="1" xr3:uid="{00000000-0010-0000-0500-000001000000}" name="Litigant"/>
    <tableColumn id="2" xr3:uid="{00000000-0010-0000-0500-000002000000}" name="Difference (P3 Corrected)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5"/>
  <sheetViews>
    <sheetView tabSelected="1" workbookViewId="0">
      <selection activeCell="D147" sqref="D147"/>
    </sheetView>
  </sheetViews>
  <sheetFormatPr defaultRowHeight="15" x14ac:dyDescent="0.25"/>
  <cols>
    <col min="1" max="1" width="60" customWidth="1"/>
    <col min="2" max="2" width="4" customWidth="1"/>
    <col min="3" max="3" width="22.85546875" customWidth="1"/>
    <col min="4" max="4" width="21.5703125" customWidth="1"/>
    <col min="5" max="5" width="16" customWidth="1"/>
    <col min="6" max="6" width="22" customWidth="1"/>
    <col min="7" max="7" width="17.5703125" customWidth="1"/>
    <col min="8" max="8" width="10.7109375" customWidth="1"/>
    <col min="9" max="9" width="21.5703125" hidden="1" customWidth="1"/>
    <col min="10" max="10" width="20.140625" hidden="1" customWidth="1"/>
    <col min="11" max="11" width="24.28515625" hidden="1" customWidth="1"/>
    <col min="12" max="12" width="22.140625" hidden="1" customWidth="1"/>
    <col min="13" max="21" width="8.85546875" hidden="1" customWidth="1"/>
  </cols>
  <sheetData>
    <row r="1" spans="1:12" x14ac:dyDescent="0.25">
      <c r="A1" s="12" t="s">
        <v>168</v>
      </c>
      <c r="C1" s="15"/>
      <c r="D1" s="15"/>
      <c r="E1" s="15"/>
    </row>
    <row r="3" spans="1:12" x14ac:dyDescent="0.25">
      <c r="A3" s="12" t="s">
        <v>182</v>
      </c>
      <c r="C3" s="8" t="s">
        <v>161</v>
      </c>
      <c r="D3" s="8" t="s">
        <v>162</v>
      </c>
      <c r="E3" s="12" t="s">
        <v>165</v>
      </c>
    </row>
    <row r="4" spans="1:12" x14ac:dyDescent="0.25">
      <c r="A4" t="s">
        <v>0</v>
      </c>
      <c r="C4" s="2">
        <v>180469.22566050087</v>
      </c>
      <c r="D4" s="2">
        <v>208440.45583574567</v>
      </c>
      <c r="E4" s="2">
        <f>+C4+D4</f>
        <v>388909.68149624654</v>
      </c>
    </row>
    <row r="5" spans="1:12" x14ac:dyDescent="0.25">
      <c r="A5" t="s">
        <v>1</v>
      </c>
      <c r="C5" s="2">
        <v>4800031.2607978219</v>
      </c>
      <c r="D5" s="2">
        <v>3403980.7128094463</v>
      </c>
      <c r="E5" s="2">
        <f t="shared" ref="E5:E68" si="0">+C5+D5</f>
        <v>8204011.9736072682</v>
      </c>
      <c r="F5" s="1"/>
      <c r="G5" s="1"/>
      <c r="H5" s="1"/>
      <c r="I5" s="1"/>
      <c r="J5" s="1"/>
      <c r="K5" s="1"/>
      <c r="L5" s="1"/>
    </row>
    <row r="6" spans="1:12" x14ac:dyDescent="0.25">
      <c r="A6" t="s">
        <v>2</v>
      </c>
      <c r="C6" s="2">
        <v>252380.93087434012</v>
      </c>
      <c r="D6" s="2">
        <v>194906.51786095381</v>
      </c>
      <c r="E6" s="2">
        <f t="shared" si="0"/>
        <v>447287.44873529393</v>
      </c>
      <c r="F6" s="1"/>
      <c r="G6" s="1"/>
      <c r="H6" s="1"/>
      <c r="I6" s="1"/>
      <c r="J6" s="1"/>
      <c r="K6" s="3"/>
      <c r="L6" s="1"/>
    </row>
    <row r="7" spans="1:12" x14ac:dyDescent="0.25">
      <c r="A7" t="s">
        <v>3</v>
      </c>
      <c r="C7" s="2">
        <v>543496.98736121552</v>
      </c>
      <c r="D7" s="2">
        <v>438290.12402372638</v>
      </c>
      <c r="E7" s="2">
        <f t="shared" si="0"/>
        <v>981787.11138494196</v>
      </c>
      <c r="F7" s="1"/>
      <c r="G7" s="1"/>
      <c r="H7" s="1"/>
      <c r="I7" s="1"/>
      <c r="J7" s="1"/>
      <c r="K7" s="1"/>
      <c r="L7" s="1"/>
    </row>
    <row r="8" spans="1:12" x14ac:dyDescent="0.25">
      <c r="A8" t="s">
        <v>4</v>
      </c>
      <c r="C8" s="2">
        <v>91436.837431044478</v>
      </c>
      <c r="D8" s="2">
        <v>94121.403345251732</v>
      </c>
      <c r="E8" s="2">
        <f t="shared" si="0"/>
        <v>185558.24077629621</v>
      </c>
      <c r="F8" s="1"/>
      <c r="G8" s="1"/>
      <c r="H8" s="1"/>
      <c r="I8" s="1"/>
      <c r="J8" s="1"/>
      <c r="K8" s="1"/>
      <c r="L8" s="1"/>
    </row>
    <row r="9" spans="1:12" x14ac:dyDescent="0.25">
      <c r="A9" t="s">
        <v>5</v>
      </c>
      <c r="C9" s="2">
        <v>699674.07733052224</v>
      </c>
      <c r="D9" s="2">
        <v>697134.8433123657</v>
      </c>
      <c r="E9" s="2">
        <f t="shared" si="0"/>
        <v>1396808.9206428879</v>
      </c>
      <c r="F9" s="1"/>
      <c r="G9" s="1"/>
      <c r="H9" s="1"/>
      <c r="I9" s="1"/>
      <c r="J9" s="1"/>
      <c r="K9" s="1"/>
      <c r="L9" s="1"/>
    </row>
    <row r="10" spans="1:12" x14ac:dyDescent="0.25">
      <c r="A10" t="s">
        <v>6</v>
      </c>
      <c r="C10" s="2">
        <v>298591.76520889555</v>
      </c>
      <c r="D10" s="2">
        <v>248038.1279497724</v>
      </c>
      <c r="E10" s="2">
        <f t="shared" si="0"/>
        <v>546629.89315866795</v>
      </c>
      <c r="F10" s="1"/>
      <c r="G10" s="1"/>
      <c r="H10" s="1"/>
      <c r="I10" s="1"/>
      <c r="J10" s="1"/>
      <c r="K10" s="1"/>
      <c r="L10" s="1"/>
    </row>
    <row r="11" spans="1:12" x14ac:dyDescent="0.25">
      <c r="A11" t="s">
        <v>7</v>
      </c>
      <c r="C11" s="2">
        <v>108271.78789394032</v>
      </c>
      <c r="D11" s="2">
        <v>122177.73548921538</v>
      </c>
      <c r="E11" s="2">
        <f t="shared" si="0"/>
        <v>230449.5233831557</v>
      </c>
      <c r="F11" s="1"/>
      <c r="G11" s="1"/>
      <c r="H11" s="1"/>
      <c r="I11" s="1"/>
      <c r="J11" s="1"/>
      <c r="K11" s="1"/>
      <c r="L11" s="1"/>
    </row>
    <row r="12" spans="1:12" x14ac:dyDescent="0.25">
      <c r="A12" t="s">
        <v>8</v>
      </c>
      <c r="C12" s="2">
        <v>2424295.2156576524</v>
      </c>
      <c r="D12" s="2">
        <v>1806771.8111238112</v>
      </c>
      <c r="E12" s="2">
        <f t="shared" si="0"/>
        <v>4231067.026781464</v>
      </c>
      <c r="F12" s="1"/>
      <c r="G12" s="1"/>
      <c r="H12" s="1"/>
      <c r="I12" s="1"/>
      <c r="J12" s="1"/>
      <c r="K12" s="1"/>
      <c r="L12" s="1"/>
    </row>
    <row r="13" spans="1:12" x14ac:dyDescent="0.25">
      <c r="A13" t="s">
        <v>9</v>
      </c>
      <c r="C13" s="2">
        <v>506532.9416521425</v>
      </c>
      <c r="D13" s="2">
        <v>404696.58696965431</v>
      </c>
      <c r="E13" s="2">
        <f t="shared" si="0"/>
        <v>911229.52862179675</v>
      </c>
      <c r="F13" s="1"/>
      <c r="G13" s="1"/>
      <c r="H13" s="1"/>
      <c r="I13" s="1"/>
      <c r="J13" s="1"/>
      <c r="K13" s="1"/>
      <c r="L13" s="1"/>
    </row>
    <row r="14" spans="1:12" x14ac:dyDescent="0.25">
      <c r="A14" t="s">
        <v>10</v>
      </c>
      <c r="C14" s="2">
        <v>644411.61042325839</v>
      </c>
      <c r="D14" s="2">
        <v>457831.58581977122</v>
      </c>
      <c r="E14" s="2">
        <f t="shared" si="0"/>
        <v>1102243.1962430296</v>
      </c>
      <c r="F14" s="1"/>
      <c r="G14" s="1"/>
      <c r="H14" s="1"/>
      <c r="I14" s="1"/>
      <c r="J14" s="1"/>
      <c r="K14" s="1"/>
      <c r="L14" s="1"/>
    </row>
    <row r="15" spans="1:12" x14ac:dyDescent="0.25">
      <c r="A15" t="s">
        <v>11</v>
      </c>
      <c r="C15" s="2">
        <v>53189.150754411748</v>
      </c>
      <c r="D15" s="2">
        <v>39373.893636656117</v>
      </c>
      <c r="E15" s="2">
        <f t="shared" si="0"/>
        <v>92563.044391067873</v>
      </c>
      <c r="F15" s="1"/>
      <c r="G15" s="1"/>
      <c r="H15" s="1"/>
      <c r="I15" s="1"/>
      <c r="J15" s="1"/>
      <c r="K15" s="1"/>
      <c r="L15" s="1"/>
    </row>
    <row r="16" spans="1:12" x14ac:dyDescent="0.25">
      <c r="A16" t="s">
        <v>12</v>
      </c>
      <c r="C16" s="2">
        <v>365860.75166182395</v>
      </c>
      <c r="D16" s="2">
        <v>248080.0338969178</v>
      </c>
      <c r="E16" s="2">
        <f t="shared" si="0"/>
        <v>613940.78555874177</v>
      </c>
      <c r="F16" s="1"/>
      <c r="G16" s="1"/>
      <c r="H16" s="1"/>
      <c r="I16" s="1"/>
      <c r="J16" s="1"/>
      <c r="K16" s="1"/>
      <c r="L16" s="1"/>
    </row>
    <row r="17" spans="1:12" x14ac:dyDescent="0.25">
      <c r="A17" t="s">
        <v>13</v>
      </c>
      <c r="C17" s="2">
        <v>92500.560618037649</v>
      </c>
      <c r="D17" s="2">
        <v>183324.12985837835</v>
      </c>
      <c r="E17" s="2">
        <f t="shared" si="0"/>
        <v>275824.69047641603</v>
      </c>
      <c r="F17" s="1"/>
      <c r="G17" s="1"/>
      <c r="H17" s="1"/>
      <c r="I17" s="1"/>
      <c r="J17" s="1"/>
      <c r="K17" s="1"/>
      <c r="L17" s="1"/>
    </row>
    <row r="18" spans="1:12" x14ac:dyDescent="0.25">
      <c r="A18" t="s">
        <v>14</v>
      </c>
      <c r="C18" s="2">
        <v>1054209.1799233081</v>
      </c>
      <c r="D18" s="2">
        <v>957818.34752932424</v>
      </c>
      <c r="E18" s="2">
        <f t="shared" si="0"/>
        <v>2012027.5274526323</v>
      </c>
      <c r="F18" s="1"/>
      <c r="G18" s="1"/>
      <c r="H18" s="1"/>
      <c r="I18" s="1"/>
      <c r="J18" s="1"/>
      <c r="K18" s="1"/>
      <c r="L18" s="1"/>
    </row>
    <row r="19" spans="1:12" x14ac:dyDescent="0.25">
      <c r="A19" t="s">
        <v>15</v>
      </c>
      <c r="C19" s="2">
        <v>70355.645431346216</v>
      </c>
      <c r="D19" s="2">
        <v>75770.59706393168</v>
      </c>
      <c r="E19" s="2">
        <f t="shared" si="0"/>
        <v>146126.2424952779</v>
      </c>
      <c r="F19" s="1"/>
      <c r="G19" s="1"/>
      <c r="H19" s="1"/>
      <c r="I19" s="1"/>
      <c r="J19" s="1"/>
      <c r="K19" s="1"/>
      <c r="L19" s="1"/>
    </row>
    <row r="20" spans="1:12" x14ac:dyDescent="0.25">
      <c r="A20" t="s">
        <v>16</v>
      </c>
      <c r="C20" s="2">
        <v>145167.8294360796</v>
      </c>
      <c r="D20" s="2">
        <v>128521.75475225147</v>
      </c>
      <c r="E20" s="2">
        <f t="shared" si="0"/>
        <v>273689.58418833103</v>
      </c>
      <c r="F20" s="1"/>
      <c r="G20" s="1"/>
      <c r="H20" s="1"/>
      <c r="I20" s="1"/>
      <c r="J20" s="1"/>
      <c r="K20" s="1"/>
      <c r="L20" s="1"/>
    </row>
    <row r="21" spans="1:12" x14ac:dyDescent="0.25">
      <c r="A21" t="s">
        <v>17</v>
      </c>
      <c r="C21" s="2">
        <v>69244.073742516586</v>
      </c>
      <c r="D21" s="2">
        <v>75402.167519643786</v>
      </c>
      <c r="E21" s="2">
        <f t="shared" si="0"/>
        <v>144646.24126216036</v>
      </c>
      <c r="F21" s="1"/>
      <c r="G21" s="1"/>
      <c r="H21" s="1"/>
      <c r="I21" s="1"/>
      <c r="J21" s="1"/>
      <c r="K21" s="1"/>
      <c r="L21" s="1"/>
    </row>
    <row r="22" spans="1:12" x14ac:dyDescent="0.25">
      <c r="A22" t="s">
        <v>18</v>
      </c>
      <c r="C22" s="2">
        <v>149203.27809317096</v>
      </c>
      <c r="D22" s="2">
        <v>145331.91235348865</v>
      </c>
      <c r="E22" s="2">
        <f t="shared" si="0"/>
        <v>294535.19044665957</v>
      </c>
      <c r="F22" s="1"/>
      <c r="G22" s="1"/>
      <c r="H22" s="1"/>
      <c r="I22" s="1"/>
      <c r="J22" s="1"/>
      <c r="K22" s="1"/>
      <c r="L22" s="1"/>
    </row>
    <row r="23" spans="1:12" x14ac:dyDescent="0.25">
      <c r="A23" t="s">
        <v>19</v>
      </c>
      <c r="C23" s="2">
        <v>173765.81</v>
      </c>
      <c r="D23" s="2">
        <v>191997.09956648885</v>
      </c>
      <c r="E23" s="2">
        <f t="shared" si="0"/>
        <v>365762.90956648882</v>
      </c>
      <c r="F23" s="1"/>
      <c r="G23" s="1"/>
      <c r="H23" s="1"/>
      <c r="I23" s="1"/>
      <c r="J23" s="1"/>
      <c r="K23" s="1"/>
      <c r="L23" s="1"/>
    </row>
    <row r="24" spans="1:12" x14ac:dyDescent="0.25">
      <c r="A24" t="s">
        <v>20</v>
      </c>
      <c r="C24" s="2">
        <v>491263.95</v>
      </c>
      <c r="D24" s="2">
        <v>457547.57506986172</v>
      </c>
      <c r="E24" s="2">
        <f t="shared" si="0"/>
        <v>948811.52506986167</v>
      </c>
      <c r="F24" s="1"/>
      <c r="G24" s="1"/>
      <c r="H24" s="1"/>
      <c r="I24" s="1"/>
      <c r="J24" s="1"/>
      <c r="K24" s="1"/>
      <c r="L24" s="1"/>
    </row>
    <row r="25" spans="1:12" x14ac:dyDescent="0.25">
      <c r="A25" t="s">
        <v>21</v>
      </c>
      <c r="C25" s="2">
        <v>526182.80000000005</v>
      </c>
      <c r="D25" s="2">
        <v>595985.48039937089</v>
      </c>
      <c r="E25" s="2">
        <f t="shared" si="0"/>
        <v>1122168.2803993709</v>
      </c>
      <c r="F25" s="1"/>
      <c r="G25" s="1"/>
      <c r="H25" s="1"/>
      <c r="I25" s="1"/>
      <c r="J25" s="1"/>
      <c r="K25" s="1"/>
      <c r="L25" s="1"/>
    </row>
    <row r="26" spans="1:12" x14ac:dyDescent="0.25">
      <c r="A26" t="s">
        <v>22</v>
      </c>
      <c r="C26" s="2">
        <v>3304739.47</v>
      </c>
      <c r="D26" s="2">
        <v>2082724.0310205936</v>
      </c>
      <c r="E26" s="2">
        <f t="shared" si="0"/>
        <v>5387463.5010205936</v>
      </c>
      <c r="F26" s="1"/>
      <c r="G26" s="1"/>
      <c r="H26" s="1"/>
      <c r="I26" s="1"/>
      <c r="J26" s="1"/>
      <c r="K26" s="1"/>
      <c r="L26" s="1"/>
    </row>
    <row r="27" spans="1:12" x14ac:dyDescent="0.25">
      <c r="A27" t="s">
        <v>23</v>
      </c>
      <c r="C27" s="2">
        <v>62160.35205555534</v>
      </c>
      <c r="D27" s="2">
        <v>55521.446485507855</v>
      </c>
      <c r="E27" s="2">
        <f t="shared" si="0"/>
        <v>117681.7985410632</v>
      </c>
      <c r="F27" s="1"/>
      <c r="G27" s="1"/>
      <c r="H27" s="1"/>
      <c r="I27" s="1"/>
      <c r="J27" s="1"/>
      <c r="K27" s="1"/>
      <c r="L27" s="1"/>
    </row>
    <row r="28" spans="1:12" x14ac:dyDescent="0.25">
      <c r="A28" t="s">
        <v>24</v>
      </c>
      <c r="C28" s="2">
        <v>874999.72223583877</v>
      </c>
      <c r="D28" s="2">
        <v>663312.77682472277</v>
      </c>
      <c r="E28" s="2">
        <f t="shared" si="0"/>
        <v>1538312.4990605614</v>
      </c>
      <c r="F28" s="1"/>
      <c r="G28" s="1"/>
      <c r="H28" s="1"/>
      <c r="I28" s="1"/>
      <c r="J28" s="1"/>
      <c r="K28" s="1"/>
      <c r="L28" s="1"/>
    </row>
    <row r="29" spans="1:12" x14ac:dyDescent="0.25">
      <c r="A29" t="s">
        <v>25</v>
      </c>
      <c r="C29" s="2">
        <v>554200.00318422972</v>
      </c>
      <c r="D29" s="2">
        <v>413408.98541764339</v>
      </c>
      <c r="E29" s="2">
        <f t="shared" si="0"/>
        <v>967608.98860187316</v>
      </c>
      <c r="F29" s="1"/>
      <c r="G29" s="1"/>
      <c r="H29" s="1"/>
      <c r="I29" s="1"/>
      <c r="J29" s="1"/>
      <c r="K29" s="1"/>
      <c r="L29" s="1"/>
    </row>
    <row r="30" spans="1:12" x14ac:dyDescent="0.25">
      <c r="A30" t="s">
        <v>26</v>
      </c>
      <c r="C30" s="2">
        <v>53189.150754411734</v>
      </c>
      <c r="D30" s="2">
        <v>39373.893636656117</v>
      </c>
      <c r="E30" s="2">
        <f t="shared" si="0"/>
        <v>92563.044391067844</v>
      </c>
      <c r="F30" s="1"/>
      <c r="G30" s="1"/>
      <c r="H30" s="1"/>
      <c r="I30" s="1"/>
      <c r="J30" s="1"/>
      <c r="K30" s="1"/>
      <c r="L30" s="1"/>
    </row>
    <row r="31" spans="1:12" x14ac:dyDescent="0.25">
      <c r="A31" t="s">
        <v>27</v>
      </c>
      <c r="C31" s="2">
        <v>257029.60428395594</v>
      </c>
      <c r="D31" s="2">
        <v>292469.51612743718</v>
      </c>
      <c r="E31" s="2">
        <f t="shared" si="0"/>
        <v>549499.12041139312</v>
      </c>
      <c r="F31" s="1"/>
      <c r="G31" s="1"/>
      <c r="H31" s="1"/>
      <c r="I31" s="1"/>
      <c r="J31" s="1"/>
      <c r="K31" s="1"/>
      <c r="L31" s="1"/>
    </row>
    <row r="32" spans="1:12" x14ac:dyDescent="0.25">
      <c r="A32" t="s">
        <v>28</v>
      </c>
      <c r="C32" s="2">
        <v>53189.150754411734</v>
      </c>
      <c r="D32" s="2">
        <v>39373.893636656117</v>
      </c>
      <c r="E32" s="2">
        <f t="shared" si="0"/>
        <v>92563.044391067844</v>
      </c>
      <c r="F32" s="1"/>
      <c r="G32" s="1"/>
      <c r="H32" s="1"/>
      <c r="I32" s="1"/>
      <c r="J32" s="1"/>
      <c r="K32" s="1"/>
      <c r="L32" s="1"/>
    </row>
    <row r="33" spans="1:12" x14ac:dyDescent="0.25">
      <c r="A33" t="s">
        <v>29</v>
      </c>
      <c r="C33" s="2">
        <v>91264.025096827332</v>
      </c>
      <c r="D33" s="2">
        <v>83956.495428330993</v>
      </c>
      <c r="E33" s="2">
        <f t="shared" si="0"/>
        <v>175220.52052515832</v>
      </c>
      <c r="F33" s="1"/>
      <c r="G33" s="1"/>
      <c r="H33" s="1"/>
      <c r="I33" s="1"/>
      <c r="J33" s="1"/>
      <c r="K33" s="1"/>
      <c r="L33" s="1"/>
    </row>
    <row r="34" spans="1:12" x14ac:dyDescent="0.25">
      <c r="A34" t="s">
        <v>30</v>
      </c>
      <c r="C34" s="2">
        <v>85132.753411777419</v>
      </c>
      <c r="D34" s="2">
        <v>88681.341465340069</v>
      </c>
      <c r="E34" s="2">
        <f t="shared" si="0"/>
        <v>173814.09487711749</v>
      </c>
      <c r="F34" s="1"/>
      <c r="G34" s="1"/>
      <c r="H34" s="1"/>
      <c r="I34" s="1"/>
      <c r="J34" s="1"/>
      <c r="K34" s="1"/>
      <c r="L34" s="1"/>
    </row>
    <row r="35" spans="1:12" x14ac:dyDescent="0.25">
      <c r="A35" t="s">
        <v>31</v>
      </c>
      <c r="C35" s="2">
        <v>288399.29546922992</v>
      </c>
      <c r="D35" s="2">
        <v>228966.91560365289</v>
      </c>
      <c r="E35" s="2">
        <f t="shared" si="0"/>
        <v>517366.21107288281</v>
      </c>
      <c r="F35" s="1"/>
      <c r="G35" s="1"/>
      <c r="H35" s="1"/>
      <c r="I35" s="1"/>
      <c r="J35" s="1"/>
      <c r="K35" s="1"/>
      <c r="L35" s="1"/>
    </row>
    <row r="36" spans="1:12" x14ac:dyDescent="0.25">
      <c r="A36" t="s">
        <v>32</v>
      </c>
      <c r="C36" s="2">
        <v>69930.382765212096</v>
      </c>
      <c r="D36" s="2">
        <v>70813.586061484457</v>
      </c>
      <c r="E36" s="2">
        <f t="shared" si="0"/>
        <v>140743.96882669657</v>
      </c>
      <c r="F36" s="1"/>
      <c r="G36" s="1"/>
      <c r="H36" s="1"/>
      <c r="I36" s="1"/>
      <c r="J36" s="1"/>
      <c r="K36" s="1"/>
      <c r="L36" s="1"/>
    </row>
    <row r="37" spans="1:12" x14ac:dyDescent="0.25">
      <c r="A37" t="s">
        <v>33</v>
      </c>
      <c r="C37" s="2">
        <v>53189.150754411734</v>
      </c>
      <c r="D37" s="2">
        <v>46799.074699615769</v>
      </c>
      <c r="E37" s="2">
        <f t="shared" si="0"/>
        <v>99988.225454027503</v>
      </c>
      <c r="F37" s="1"/>
      <c r="G37" s="1"/>
      <c r="H37" s="1"/>
      <c r="I37" s="1"/>
      <c r="J37" s="1"/>
      <c r="K37" s="1"/>
      <c r="L37" s="1"/>
    </row>
    <row r="38" spans="1:12" x14ac:dyDescent="0.25">
      <c r="A38" t="s">
        <v>34</v>
      </c>
      <c r="C38" s="2">
        <v>607968.26768009667</v>
      </c>
      <c r="D38" s="2">
        <v>506043.94004200096</v>
      </c>
      <c r="E38" s="2">
        <f t="shared" si="0"/>
        <v>1114012.2077220976</v>
      </c>
      <c r="F38" s="1"/>
      <c r="G38" s="1"/>
      <c r="H38" s="1"/>
      <c r="I38" s="1"/>
      <c r="J38" s="1"/>
      <c r="K38" s="1"/>
      <c r="L38" s="1"/>
    </row>
    <row r="39" spans="1:12" x14ac:dyDescent="0.25">
      <c r="A39" t="s">
        <v>35</v>
      </c>
      <c r="C39" s="2">
        <v>838424.89166300336</v>
      </c>
      <c r="D39" s="2">
        <v>870442.97742110502</v>
      </c>
      <c r="E39" s="2">
        <f t="shared" si="0"/>
        <v>1708867.8690841084</v>
      </c>
      <c r="F39" s="1"/>
      <c r="G39" s="1"/>
      <c r="H39" s="1"/>
      <c r="I39" s="1"/>
      <c r="J39" s="1"/>
      <c r="K39" s="1"/>
      <c r="L39" s="1"/>
    </row>
    <row r="40" spans="1:12" x14ac:dyDescent="0.25">
      <c r="A40" t="s">
        <v>36</v>
      </c>
      <c r="C40" s="2">
        <v>402830.61265248409</v>
      </c>
      <c r="D40" s="2">
        <v>285389.96003998944</v>
      </c>
      <c r="E40" s="2">
        <f t="shared" si="0"/>
        <v>688220.57269247354</v>
      </c>
      <c r="F40" s="1"/>
      <c r="G40" s="1"/>
      <c r="H40" s="1"/>
      <c r="I40" s="1"/>
      <c r="J40" s="1"/>
      <c r="K40" s="1"/>
      <c r="L40" s="1"/>
    </row>
    <row r="41" spans="1:12" x14ac:dyDescent="0.25">
      <c r="A41" t="s">
        <v>37</v>
      </c>
      <c r="C41" s="2">
        <v>223111.30731906358</v>
      </c>
      <c r="D41" s="2">
        <v>228702.68590535276</v>
      </c>
      <c r="E41" s="2">
        <f t="shared" si="0"/>
        <v>451813.99322441634</v>
      </c>
      <c r="F41" s="1"/>
      <c r="G41" s="1"/>
      <c r="H41" s="1"/>
      <c r="I41" s="1"/>
      <c r="J41" s="1"/>
      <c r="K41" s="1"/>
      <c r="L41" s="1"/>
    </row>
    <row r="42" spans="1:12" x14ac:dyDescent="0.25">
      <c r="A42" t="s">
        <v>38</v>
      </c>
      <c r="C42" s="2">
        <v>940168.21871413908</v>
      </c>
      <c r="D42" s="2">
        <v>827431.40097345086</v>
      </c>
      <c r="E42" s="2">
        <f t="shared" si="0"/>
        <v>1767599.6196875898</v>
      </c>
      <c r="F42" s="1"/>
      <c r="G42" s="1"/>
      <c r="H42" s="1"/>
      <c r="I42" s="1"/>
      <c r="J42" s="1"/>
      <c r="K42" s="1"/>
      <c r="L42" s="1"/>
    </row>
    <row r="43" spans="1:12" x14ac:dyDescent="0.25">
      <c r="A43" t="s">
        <v>39</v>
      </c>
      <c r="C43" s="2">
        <v>1353930.1732733725</v>
      </c>
      <c r="D43" s="2">
        <v>974910.50520721963</v>
      </c>
      <c r="E43" s="2">
        <f t="shared" si="0"/>
        <v>2328840.6784805921</v>
      </c>
      <c r="F43" s="1"/>
      <c r="G43" s="1"/>
      <c r="H43" s="1"/>
      <c r="I43" s="1"/>
      <c r="J43" s="1"/>
      <c r="K43" s="1"/>
      <c r="L43" s="1"/>
    </row>
    <row r="44" spans="1:12" x14ac:dyDescent="0.25">
      <c r="A44" t="s">
        <v>40</v>
      </c>
      <c r="C44" s="2">
        <v>290729.8564720396</v>
      </c>
      <c r="D44" s="2">
        <v>271626.5745281995</v>
      </c>
      <c r="E44" s="2">
        <f t="shared" si="0"/>
        <v>562356.4310002391</v>
      </c>
      <c r="F44" s="1"/>
      <c r="G44" s="1"/>
      <c r="H44" s="1"/>
      <c r="I44" s="1"/>
      <c r="J44" s="1"/>
      <c r="K44" s="1"/>
      <c r="L44" s="1"/>
    </row>
    <row r="45" spans="1:12" x14ac:dyDescent="0.25">
      <c r="A45" t="s">
        <v>41</v>
      </c>
      <c r="C45" s="2">
        <v>66600.369603930609</v>
      </c>
      <c r="D45" s="2">
        <v>66816.034736694244</v>
      </c>
      <c r="E45" s="2">
        <f t="shared" si="0"/>
        <v>133416.40434062487</v>
      </c>
      <c r="F45" s="1"/>
      <c r="G45" s="1"/>
      <c r="H45" s="1"/>
      <c r="I45" s="1"/>
      <c r="J45" s="1"/>
      <c r="K45" s="1"/>
      <c r="L45" s="1"/>
    </row>
    <row r="46" spans="1:12" x14ac:dyDescent="0.25">
      <c r="A46" t="s">
        <v>42</v>
      </c>
      <c r="C46" s="2">
        <v>397660.52731144766</v>
      </c>
      <c r="D46" s="2">
        <v>319437.60911573714</v>
      </c>
      <c r="E46" s="2">
        <f t="shared" si="0"/>
        <v>717098.1364271848</v>
      </c>
      <c r="F46" s="1"/>
      <c r="G46" s="1"/>
      <c r="H46" s="1"/>
      <c r="I46" s="1"/>
      <c r="J46" s="1"/>
      <c r="K46" s="1"/>
      <c r="L46" s="1"/>
    </row>
    <row r="47" spans="1:12" x14ac:dyDescent="0.25">
      <c r="A47" t="s">
        <v>43</v>
      </c>
      <c r="C47" s="2">
        <v>64010.37709709529</v>
      </c>
      <c r="D47" s="2">
        <v>70277.158466018096</v>
      </c>
      <c r="E47" s="2">
        <f t="shared" si="0"/>
        <v>134287.5355631134</v>
      </c>
      <c r="F47" s="1"/>
      <c r="G47" s="1"/>
      <c r="H47" s="1"/>
      <c r="I47" s="1"/>
      <c r="J47" s="1"/>
      <c r="K47" s="1"/>
      <c r="L47" s="1"/>
    </row>
    <row r="48" spans="1:12" x14ac:dyDescent="0.25">
      <c r="A48" t="s">
        <v>44</v>
      </c>
      <c r="C48" s="2">
        <v>378154.02927228709</v>
      </c>
      <c r="D48" s="2">
        <v>363993.33882949379</v>
      </c>
      <c r="E48" s="2">
        <f t="shared" si="0"/>
        <v>742147.36810178088</v>
      </c>
      <c r="F48" s="1"/>
      <c r="G48" s="1"/>
      <c r="H48" s="1"/>
      <c r="I48" s="1"/>
      <c r="J48" s="1"/>
      <c r="K48" s="1"/>
      <c r="L48" s="1"/>
    </row>
    <row r="49" spans="1:12" x14ac:dyDescent="0.25">
      <c r="A49" t="s">
        <v>45</v>
      </c>
      <c r="C49" s="2">
        <v>1867400.8733084004</v>
      </c>
      <c r="D49" s="2">
        <v>1610178.7602864874</v>
      </c>
      <c r="E49" s="2">
        <f t="shared" si="0"/>
        <v>3477579.6335948878</v>
      </c>
      <c r="F49" s="1"/>
      <c r="G49" s="1"/>
      <c r="H49" s="1"/>
      <c r="I49" s="1"/>
      <c r="J49" s="1"/>
      <c r="K49" s="1"/>
      <c r="L49" s="1"/>
    </row>
    <row r="50" spans="1:12" x14ac:dyDescent="0.25">
      <c r="A50" t="s">
        <v>46</v>
      </c>
      <c r="C50" s="2">
        <v>53189.150754411734</v>
      </c>
      <c r="D50" s="2">
        <v>41217.856083450373</v>
      </c>
      <c r="E50" s="2">
        <f t="shared" si="0"/>
        <v>94407.006837862107</v>
      </c>
      <c r="F50" s="1"/>
      <c r="G50" s="1"/>
      <c r="H50" s="1"/>
      <c r="I50" s="1"/>
      <c r="J50" s="1"/>
      <c r="K50" s="1"/>
      <c r="L50" s="1"/>
    </row>
    <row r="51" spans="1:12" x14ac:dyDescent="0.25">
      <c r="A51" t="s">
        <v>47</v>
      </c>
      <c r="C51" s="2">
        <v>638579.8400903194</v>
      </c>
      <c r="D51" s="2">
        <v>675248.0489344555</v>
      </c>
      <c r="E51" s="2">
        <f t="shared" si="0"/>
        <v>1313827.889024775</v>
      </c>
      <c r="F51" s="1"/>
      <c r="G51" s="1"/>
      <c r="H51" s="1"/>
      <c r="I51" s="1"/>
      <c r="J51" s="1"/>
      <c r="K51" s="1"/>
      <c r="L51" s="1"/>
    </row>
    <row r="52" spans="1:12" x14ac:dyDescent="0.25">
      <c r="A52" t="s">
        <v>48</v>
      </c>
      <c r="C52" s="2">
        <v>253150.56846715929</v>
      </c>
      <c r="D52" s="2">
        <v>217826.6643585492</v>
      </c>
      <c r="E52" s="2">
        <f t="shared" si="0"/>
        <v>470977.23282570846</v>
      </c>
      <c r="F52" s="1"/>
      <c r="G52" s="1"/>
      <c r="H52" s="1"/>
      <c r="I52" s="1"/>
      <c r="J52" s="1"/>
      <c r="K52" s="1"/>
      <c r="L52" s="1"/>
    </row>
    <row r="53" spans="1:12" x14ac:dyDescent="0.25">
      <c r="A53" t="s">
        <v>49</v>
      </c>
      <c r="C53" s="2">
        <v>85470.497373676277</v>
      </c>
      <c r="D53" s="2">
        <v>80738.069979381457</v>
      </c>
      <c r="E53" s="2">
        <f t="shared" si="0"/>
        <v>166208.56735305773</v>
      </c>
      <c r="F53" s="1"/>
      <c r="G53" s="1"/>
      <c r="H53" s="1"/>
      <c r="I53" s="1"/>
      <c r="J53" s="1"/>
      <c r="K53" s="1"/>
      <c r="L53" s="1"/>
    </row>
    <row r="54" spans="1:12" x14ac:dyDescent="0.25">
      <c r="A54" t="s">
        <v>50</v>
      </c>
      <c r="C54" s="2">
        <v>10647820.281630745</v>
      </c>
      <c r="D54" s="2">
        <v>5132426.1544325631</v>
      </c>
      <c r="E54" s="2">
        <f t="shared" si="0"/>
        <v>15780246.436063308</v>
      </c>
      <c r="F54" s="1"/>
      <c r="G54" s="1"/>
      <c r="H54" s="1"/>
      <c r="I54" s="1"/>
      <c r="J54" s="1"/>
      <c r="K54" s="1"/>
      <c r="L54" s="1"/>
    </row>
    <row r="55" spans="1:12" x14ac:dyDescent="0.25">
      <c r="A55" t="s">
        <v>51</v>
      </c>
      <c r="C55" s="2">
        <v>131304.85493644787</v>
      </c>
      <c r="D55" s="2">
        <v>121710.36803417548</v>
      </c>
      <c r="E55" s="2">
        <f t="shared" si="0"/>
        <v>253015.22297062335</v>
      </c>
      <c r="F55" s="1"/>
      <c r="G55" s="1"/>
      <c r="H55" s="1"/>
      <c r="I55" s="1"/>
      <c r="J55" s="1"/>
      <c r="K55" s="1"/>
      <c r="L55" s="1"/>
    </row>
    <row r="56" spans="1:12" x14ac:dyDescent="0.25">
      <c r="A56" t="s">
        <v>52</v>
      </c>
      <c r="C56" s="2">
        <v>53189.150754411734</v>
      </c>
      <c r="D56" s="2">
        <v>39802.437363383135</v>
      </c>
      <c r="E56" s="2">
        <f t="shared" si="0"/>
        <v>92991.588117794861</v>
      </c>
      <c r="F56" s="1"/>
      <c r="G56" s="1"/>
      <c r="H56" s="1"/>
      <c r="I56" s="1"/>
      <c r="J56" s="1"/>
      <c r="K56" s="1"/>
      <c r="L56" s="1"/>
    </row>
    <row r="57" spans="1:12" x14ac:dyDescent="0.25">
      <c r="A57" t="s">
        <v>53</v>
      </c>
      <c r="C57" s="2">
        <v>426147.66986590368</v>
      </c>
      <c r="D57" s="2">
        <v>345645.9453816755</v>
      </c>
      <c r="E57" s="2">
        <f t="shared" si="0"/>
        <v>771793.61524757918</v>
      </c>
      <c r="F57" s="1"/>
      <c r="G57" s="1"/>
      <c r="H57" s="1"/>
      <c r="I57" s="1"/>
      <c r="J57" s="1"/>
      <c r="K57" s="1"/>
      <c r="L57" s="1"/>
    </row>
    <row r="58" spans="1:12" x14ac:dyDescent="0.25">
      <c r="A58" t="s">
        <v>54</v>
      </c>
      <c r="C58" s="2">
        <v>53189.150754411734</v>
      </c>
      <c r="D58" s="2">
        <v>60134.026694063294</v>
      </c>
      <c r="E58" s="2">
        <f t="shared" si="0"/>
        <v>113323.17744847503</v>
      </c>
      <c r="F58" s="1"/>
      <c r="G58" s="1"/>
      <c r="H58" s="1"/>
      <c r="I58" s="1"/>
      <c r="J58" s="1"/>
      <c r="K58" s="1"/>
      <c r="L58" s="1"/>
    </row>
    <row r="59" spans="1:12" x14ac:dyDescent="0.25">
      <c r="A59" t="s">
        <v>55</v>
      </c>
      <c r="C59" s="2">
        <v>157250.90518042832</v>
      </c>
      <c r="D59" s="2">
        <v>138561.03123646576</v>
      </c>
      <c r="E59" s="2">
        <f t="shared" si="0"/>
        <v>295811.93641689408</v>
      </c>
      <c r="F59" s="1"/>
      <c r="G59" s="1"/>
      <c r="H59" s="1"/>
      <c r="I59" s="1"/>
      <c r="J59" s="1"/>
      <c r="K59" s="1"/>
      <c r="L59" s="1"/>
    </row>
    <row r="60" spans="1:12" x14ac:dyDescent="0.25">
      <c r="A60" t="s">
        <v>56</v>
      </c>
      <c r="C60" s="2">
        <v>53189.150754411734</v>
      </c>
      <c r="D60" s="2">
        <v>39373.893636656117</v>
      </c>
      <c r="E60" s="2">
        <f t="shared" si="0"/>
        <v>92563.044391067844</v>
      </c>
      <c r="F60" s="1"/>
      <c r="G60" s="1"/>
      <c r="H60" s="1"/>
      <c r="I60" s="1"/>
      <c r="J60" s="1"/>
      <c r="K60" s="1"/>
      <c r="L60" s="1"/>
    </row>
    <row r="61" spans="1:12" x14ac:dyDescent="0.25">
      <c r="A61" t="s">
        <v>57</v>
      </c>
      <c r="C61" s="2">
        <v>61420.384590259971</v>
      </c>
      <c r="D61" s="2">
        <v>64064.910330832397</v>
      </c>
      <c r="E61" s="2">
        <f t="shared" si="0"/>
        <v>125485.29492109237</v>
      </c>
      <c r="F61" s="1"/>
      <c r="G61" s="1"/>
      <c r="H61" s="1"/>
      <c r="I61" s="1"/>
      <c r="J61" s="1"/>
      <c r="K61" s="1"/>
      <c r="L61" s="1"/>
    </row>
    <row r="62" spans="1:12" x14ac:dyDescent="0.25">
      <c r="A62" t="s">
        <v>58</v>
      </c>
      <c r="C62" s="2">
        <v>72726.451854730956</v>
      </c>
      <c r="D62" s="2">
        <v>74028.969135718624</v>
      </c>
      <c r="E62" s="2">
        <f t="shared" si="0"/>
        <v>146755.42099044958</v>
      </c>
      <c r="F62" s="1"/>
      <c r="G62" s="1"/>
      <c r="H62" s="1"/>
      <c r="I62" s="1"/>
      <c r="J62" s="1"/>
      <c r="K62" s="1"/>
      <c r="L62" s="1"/>
    </row>
    <row r="63" spans="1:12" x14ac:dyDescent="0.25">
      <c r="A63" t="s">
        <v>59</v>
      </c>
      <c r="C63" s="2">
        <v>53189.150754411734</v>
      </c>
      <c r="D63" s="2">
        <v>64021.999435861653</v>
      </c>
      <c r="E63" s="2">
        <f t="shared" si="0"/>
        <v>117211.15019027339</v>
      </c>
      <c r="F63" s="1"/>
      <c r="G63" s="1"/>
      <c r="H63" s="1"/>
      <c r="I63" s="1"/>
      <c r="J63" s="1"/>
      <c r="K63" s="1"/>
      <c r="L63" s="1"/>
    </row>
    <row r="64" spans="1:12" x14ac:dyDescent="0.25">
      <c r="A64" t="s">
        <v>60</v>
      </c>
      <c r="C64" s="2">
        <v>124320.70411111068</v>
      </c>
      <c r="D64" s="2">
        <v>103224.23190027552</v>
      </c>
      <c r="E64" s="2">
        <f t="shared" si="0"/>
        <v>227544.93601138622</v>
      </c>
      <c r="F64" s="1"/>
      <c r="G64" s="1"/>
      <c r="H64" s="1"/>
      <c r="I64" s="1"/>
      <c r="J64" s="1"/>
      <c r="K64" s="1"/>
      <c r="L64" s="1"/>
    </row>
    <row r="65" spans="1:21" x14ac:dyDescent="0.25">
      <c r="A65" t="s">
        <v>61</v>
      </c>
      <c r="C65" s="2">
        <v>53189.150754411734</v>
      </c>
      <c r="D65" s="2">
        <v>59125.084525734601</v>
      </c>
      <c r="E65" s="2">
        <f t="shared" si="0"/>
        <v>112314.23528014633</v>
      </c>
      <c r="F65" s="1"/>
      <c r="G65" s="1"/>
      <c r="H65" s="1"/>
      <c r="I65" s="1"/>
      <c r="J65" s="1"/>
      <c r="K65" s="1"/>
      <c r="L65" s="1"/>
    </row>
    <row r="66" spans="1:21" x14ac:dyDescent="0.25">
      <c r="A66" t="s">
        <v>62</v>
      </c>
      <c r="C66" s="2">
        <v>699142.0986394214</v>
      </c>
      <c r="D66" s="2">
        <v>546576.23877004918</v>
      </c>
      <c r="E66" s="2">
        <f t="shared" si="0"/>
        <v>1245718.3374094707</v>
      </c>
      <c r="F66" s="1"/>
      <c r="G66" s="1"/>
      <c r="H66" s="1"/>
      <c r="I66" s="1"/>
      <c r="J66" s="1"/>
      <c r="K66" s="1"/>
      <c r="L66" s="1"/>
    </row>
    <row r="67" spans="1:21" x14ac:dyDescent="0.25">
      <c r="A67" t="s">
        <v>63</v>
      </c>
      <c r="C67" s="2">
        <v>116550.67340145395</v>
      </c>
      <c r="D67" s="2">
        <v>100070.15356698647</v>
      </c>
      <c r="E67" s="2">
        <f t="shared" si="0"/>
        <v>216620.82696844044</v>
      </c>
      <c r="F67" s="1"/>
      <c r="G67" s="1"/>
      <c r="H67" s="1"/>
      <c r="I67" s="1"/>
      <c r="J67" s="1"/>
      <c r="K67" s="1"/>
      <c r="L67" s="1"/>
    </row>
    <row r="68" spans="1:21" x14ac:dyDescent="0.25">
      <c r="A68" t="s">
        <v>64</v>
      </c>
      <c r="C68" s="2">
        <v>1346042.0215051458</v>
      </c>
      <c r="D68" s="2">
        <v>1002553.9730858208</v>
      </c>
      <c r="E68" s="2">
        <f t="shared" si="0"/>
        <v>2348595.9945909665</v>
      </c>
      <c r="F68" s="1"/>
      <c r="G68" s="1"/>
      <c r="H68" s="1"/>
      <c r="I68" s="1"/>
      <c r="J68" s="1"/>
      <c r="K68" s="1"/>
      <c r="L68" s="1"/>
    </row>
    <row r="69" spans="1:21" x14ac:dyDescent="0.25">
      <c r="A69" t="s">
        <v>65</v>
      </c>
      <c r="C69" s="2">
        <v>88777.580920021021</v>
      </c>
      <c r="D69" s="2">
        <v>74062.030693385896</v>
      </c>
      <c r="E69" s="2">
        <f t="shared" ref="E69:E70" si="1">+C69+D69</f>
        <v>162839.61161340692</v>
      </c>
      <c r="F69" s="1"/>
      <c r="G69" s="1"/>
      <c r="H69" s="1"/>
      <c r="I69" s="1"/>
      <c r="J69" s="1"/>
      <c r="K69" s="1"/>
      <c r="L69" s="1"/>
    </row>
    <row r="70" spans="1:21" x14ac:dyDescent="0.25">
      <c r="A70" t="s">
        <v>66</v>
      </c>
      <c r="C70" s="2">
        <v>1146951.8549220527</v>
      </c>
      <c r="D70" s="2">
        <v>937509.14668004017</v>
      </c>
      <c r="E70" s="2">
        <f t="shared" si="1"/>
        <v>2084461.0016020928</v>
      </c>
      <c r="F70" s="1"/>
      <c r="G70" s="1"/>
      <c r="H70" s="1"/>
      <c r="I70" s="1"/>
      <c r="J70" s="1"/>
      <c r="K70" s="1"/>
      <c r="L70" s="1"/>
    </row>
    <row r="71" spans="1:2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N71">
        <v>1213.87181909622</v>
      </c>
      <c r="O71">
        <v>1253.3777310448218</v>
      </c>
      <c r="P71">
        <v>0</v>
      </c>
      <c r="Q71">
        <v>0</v>
      </c>
      <c r="T71">
        <v>2467.2495501410417</v>
      </c>
      <c r="U71">
        <v>-120.58056842527199</v>
      </c>
    </row>
    <row r="72" spans="1:2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N72">
        <v>12277.5950394598</v>
      </c>
      <c r="O72">
        <v>15330.70793360342</v>
      </c>
      <c r="P72">
        <v>0</v>
      </c>
      <c r="Q72">
        <v>0</v>
      </c>
      <c r="T72">
        <v>27608.302973063219</v>
      </c>
      <c r="U72">
        <v>-1349.285833513997</v>
      </c>
    </row>
    <row r="73" spans="1:21" x14ac:dyDescent="0.25">
      <c r="E73" s="9"/>
      <c r="F73" s="10"/>
      <c r="N73">
        <v>6068.9924480088603</v>
      </c>
      <c r="O73">
        <v>7578.190221507959</v>
      </c>
      <c r="P73">
        <v>18295.6948484815</v>
      </c>
      <c r="Q73">
        <v>418.2629305052705</v>
      </c>
      <c r="T73">
        <v>32361.140448503589</v>
      </c>
      <c r="U73">
        <v>-1581.5687188787033</v>
      </c>
    </row>
    <row r="74" spans="1:21" x14ac:dyDescent="0.25">
      <c r="A74" s="12" t="s">
        <v>178</v>
      </c>
      <c r="N74">
        <v>6069.3590954810998</v>
      </c>
      <c r="O74">
        <v>6613.8461156443718</v>
      </c>
      <c r="P74">
        <v>18295.6948484815</v>
      </c>
      <c r="Q74">
        <v>370.22545048517958</v>
      </c>
      <c r="T74">
        <v>31349.125510092152</v>
      </c>
      <c r="U74">
        <v>-1532.1090537542161</v>
      </c>
    </row>
    <row r="75" spans="1:21" x14ac:dyDescent="0.25">
      <c r="A75" t="s">
        <v>67</v>
      </c>
    </row>
    <row r="76" spans="1:21" x14ac:dyDescent="0.25">
      <c r="A76" t="s">
        <v>68</v>
      </c>
      <c r="C76" s="2">
        <v>240891.44021721993</v>
      </c>
      <c r="D76" s="1">
        <v>167202.46889793937</v>
      </c>
      <c r="E76" s="1">
        <f>+C76+D76</f>
        <v>408093.9091151593</v>
      </c>
      <c r="F76" s="1"/>
      <c r="G76" s="1"/>
      <c r="H76" s="1"/>
      <c r="I76" s="1"/>
    </row>
    <row r="77" spans="1:21" x14ac:dyDescent="0.25">
      <c r="A77" t="s">
        <v>69</v>
      </c>
      <c r="C77" s="2">
        <v>214919.16864979157</v>
      </c>
      <c r="D77" s="1">
        <v>149175.14536562189</v>
      </c>
      <c r="E77" s="1">
        <f t="shared" ref="E77:E90" si="2">+C77+D77</f>
        <v>364094.31401541346</v>
      </c>
      <c r="F77" s="1"/>
      <c r="G77" s="1"/>
      <c r="H77" s="1"/>
      <c r="I77" s="1"/>
    </row>
    <row r="78" spans="1:21" x14ac:dyDescent="0.25">
      <c r="A78" t="s">
        <v>70</v>
      </c>
      <c r="C78" s="7">
        <v>139555.31780789595</v>
      </c>
      <c r="D78" s="1">
        <v>103914.67890916724</v>
      </c>
      <c r="E78" s="1">
        <f t="shared" si="2"/>
        <v>243469.99671706319</v>
      </c>
      <c r="F78" s="1"/>
      <c r="G78" s="1"/>
      <c r="H78" s="1"/>
      <c r="I78" s="1"/>
    </row>
    <row r="79" spans="1:21" x14ac:dyDescent="0.25">
      <c r="A79" t="s">
        <v>71</v>
      </c>
      <c r="C79" s="2">
        <v>132143.07860203122</v>
      </c>
      <c r="D79" s="1">
        <v>100243.92603801694</v>
      </c>
      <c r="E79" s="1">
        <f t="shared" si="2"/>
        <v>232387.00464004817</v>
      </c>
      <c r="F79" s="1"/>
      <c r="G79" s="1"/>
      <c r="H79" s="1"/>
      <c r="I79" s="1"/>
    </row>
    <row r="80" spans="1:21" x14ac:dyDescent="0.25">
      <c r="A80" t="s">
        <v>72</v>
      </c>
      <c r="C80" s="2">
        <v>100924.78672603879</v>
      </c>
      <c r="D80" s="1">
        <v>40001.528526987327</v>
      </c>
      <c r="E80" s="1">
        <f t="shared" si="2"/>
        <v>140926.31525302611</v>
      </c>
      <c r="F80" s="1"/>
      <c r="G80" s="1"/>
      <c r="H80" s="1"/>
      <c r="I80" s="1"/>
    </row>
    <row r="81" spans="1:9" x14ac:dyDescent="0.25">
      <c r="A81" t="s">
        <v>73</v>
      </c>
      <c r="C81" s="2">
        <v>199115.53247024206</v>
      </c>
      <c r="D81" s="1">
        <v>138205.60123481468</v>
      </c>
      <c r="E81" s="1">
        <f t="shared" si="2"/>
        <v>337321.13370505674</v>
      </c>
      <c r="F81" s="1"/>
      <c r="G81" s="1"/>
      <c r="H81" s="1"/>
      <c r="I81" s="1"/>
    </row>
    <row r="82" spans="1:9" x14ac:dyDescent="0.25">
      <c r="A82" t="s">
        <v>74</v>
      </c>
      <c r="C82" s="2">
        <v>116601.74343790994</v>
      </c>
      <c r="D82" s="1">
        <v>92547.412327278624</v>
      </c>
      <c r="E82" s="1">
        <f t="shared" si="2"/>
        <v>209149.15576518857</v>
      </c>
      <c r="F82" s="1"/>
      <c r="G82" s="1"/>
      <c r="H82" s="1"/>
      <c r="I82" s="1"/>
    </row>
    <row r="83" spans="1:9" x14ac:dyDescent="0.25">
      <c r="A83" t="s">
        <v>75</v>
      </c>
      <c r="C83" s="2">
        <v>106709.56735890577</v>
      </c>
      <c r="D83" s="1">
        <v>87648.523781533964</v>
      </c>
      <c r="E83" s="1">
        <f t="shared" si="2"/>
        <v>194358.09114043973</v>
      </c>
      <c r="F83" s="1"/>
      <c r="G83" s="1"/>
      <c r="H83" s="1"/>
      <c r="I83" s="1"/>
    </row>
    <row r="84" spans="1:9" x14ac:dyDescent="0.25">
      <c r="A84" t="s">
        <v>76</v>
      </c>
      <c r="C84" s="2">
        <v>159783.79327611797</v>
      </c>
      <c r="D84" s="1">
        <v>110905.48673768966</v>
      </c>
      <c r="E84" s="1">
        <f t="shared" si="2"/>
        <v>270689.28001380764</v>
      </c>
      <c r="F84" s="1"/>
      <c r="G84" s="1"/>
      <c r="H84" s="1"/>
      <c r="I84" s="1"/>
    </row>
    <row r="85" spans="1:9" x14ac:dyDescent="0.25">
      <c r="A85" t="s">
        <v>77</v>
      </c>
      <c r="C85" s="2">
        <v>30016.327279726283</v>
      </c>
      <c r="D85" s="1">
        <v>23565.713409595446</v>
      </c>
      <c r="E85" s="1">
        <f t="shared" si="2"/>
        <v>53582.04068932173</v>
      </c>
      <c r="F85" s="1"/>
      <c r="G85" s="1"/>
      <c r="H85" s="1"/>
      <c r="I85" s="1"/>
    </row>
    <row r="86" spans="1:9" x14ac:dyDescent="0.25">
      <c r="A86" t="s">
        <v>174</v>
      </c>
      <c r="C86" s="2">
        <v>0</v>
      </c>
      <c r="D86" s="1">
        <v>26719.541854189709</v>
      </c>
      <c r="E86" s="1">
        <f t="shared" si="2"/>
        <v>26719.541854189709</v>
      </c>
      <c r="F86" s="1"/>
      <c r="G86" s="1"/>
      <c r="H86" s="1"/>
      <c r="I86" s="1"/>
    </row>
    <row r="87" spans="1:9" x14ac:dyDescent="0.25">
      <c r="A87" t="s">
        <v>175</v>
      </c>
      <c r="C87" s="2">
        <v>0</v>
      </c>
      <c r="D87" s="1">
        <v>13468.480497219871</v>
      </c>
      <c r="E87" s="1">
        <f t="shared" si="2"/>
        <v>13468.480497219871</v>
      </c>
      <c r="F87" s="1"/>
      <c r="G87" s="1"/>
      <c r="H87" s="1"/>
      <c r="I87" s="1"/>
    </row>
    <row r="88" spans="1:9" x14ac:dyDescent="0.25">
      <c r="A88" t="s">
        <v>176</v>
      </c>
      <c r="C88" s="2">
        <v>0</v>
      </c>
      <c r="D88" s="1">
        <v>213336.96206824738</v>
      </c>
      <c r="E88" s="1">
        <f t="shared" si="2"/>
        <v>213336.96206824738</v>
      </c>
      <c r="F88" s="1"/>
      <c r="G88" s="1"/>
      <c r="H88" s="1"/>
      <c r="I88" s="1"/>
    </row>
    <row r="89" spans="1:9" x14ac:dyDescent="0.25">
      <c r="A89" t="s">
        <v>177</v>
      </c>
      <c r="C89" s="2">
        <v>0</v>
      </c>
      <c r="D89" s="1">
        <v>16747.392009801442</v>
      </c>
      <c r="E89" s="1">
        <f t="shared" si="2"/>
        <v>16747.392009801442</v>
      </c>
      <c r="F89" s="1"/>
      <c r="G89" s="1"/>
      <c r="H89" s="1"/>
      <c r="I89" s="1"/>
    </row>
    <row r="90" spans="1:9" x14ac:dyDescent="0.25">
      <c r="A90" t="s">
        <v>173</v>
      </c>
      <c r="C90" s="2">
        <v>0</v>
      </c>
      <c r="D90" s="1">
        <v>28506.278334173072</v>
      </c>
      <c r="E90" s="1">
        <f t="shared" si="2"/>
        <v>28506.278334173072</v>
      </c>
      <c r="F90" s="1"/>
      <c r="G90" s="1"/>
      <c r="H90" s="1"/>
      <c r="I90" s="1"/>
    </row>
    <row r="91" spans="1:9" x14ac:dyDescent="0.25">
      <c r="C91" s="1"/>
      <c r="D91" s="1"/>
      <c r="E91" s="1"/>
      <c r="F91" s="1"/>
      <c r="G91" s="1"/>
      <c r="H91" s="1"/>
      <c r="I91" s="1"/>
    </row>
    <row r="93" spans="1:9" x14ac:dyDescent="0.25">
      <c r="C93" s="1"/>
      <c r="D93" s="1"/>
      <c r="E93" s="1"/>
      <c r="F93" s="1"/>
    </row>
    <row r="94" spans="1:9" x14ac:dyDescent="0.25">
      <c r="A94" s="13" t="s">
        <v>78</v>
      </c>
      <c r="C94" s="1"/>
      <c r="D94" s="1"/>
      <c r="E94" s="1"/>
      <c r="F94" s="1"/>
    </row>
    <row r="95" spans="1:9" x14ac:dyDescent="0.25">
      <c r="A95" t="s">
        <v>79</v>
      </c>
      <c r="C95" s="2">
        <v>629.17870637060946</v>
      </c>
      <c r="D95" s="7">
        <v>2346.6689817157699</v>
      </c>
      <c r="E95" s="1">
        <f>+C95+D95</f>
        <v>2975.8476880863791</v>
      </c>
      <c r="F95" s="1" t="s">
        <v>181</v>
      </c>
    </row>
    <row r="96" spans="1:9" x14ac:dyDescent="0.25">
      <c r="A96" t="s">
        <v>80</v>
      </c>
      <c r="C96" s="2">
        <v>54308.082599016911</v>
      </c>
      <c r="D96" s="2">
        <v>26259.017139549222</v>
      </c>
      <c r="E96" s="1">
        <f t="shared" ref="E96:E130" si="3">+C96+D96</f>
        <v>80567.099738566132</v>
      </c>
      <c r="F96" s="1"/>
      <c r="H96" s="7"/>
    </row>
    <row r="97" spans="1:6" x14ac:dyDescent="0.25">
      <c r="A97" t="s">
        <v>81</v>
      </c>
      <c r="C97" s="2">
        <v>26881.041502492175</v>
      </c>
      <c r="D97" s="2">
        <v>30779.571729624884</v>
      </c>
      <c r="E97" s="1">
        <f t="shared" si="3"/>
        <v>57660.613232117059</v>
      </c>
      <c r="F97" s="1"/>
    </row>
    <row r="98" spans="1:6" x14ac:dyDescent="0.25">
      <c r="A98" t="s">
        <v>82</v>
      </c>
      <c r="C98" s="2">
        <v>26594.246060378195</v>
      </c>
      <c r="D98" s="2">
        <v>29817.016456337937</v>
      </c>
      <c r="E98" s="1">
        <f t="shared" si="3"/>
        <v>56411.262516716131</v>
      </c>
      <c r="F98" s="1"/>
    </row>
    <row r="99" spans="1:6" x14ac:dyDescent="0.25">
      <c r="A99" t="s">
        <v>83</v>
      </c>
      <c r="C99" s="2">
        <v>5318.8492120756391</v>
      </c>
      <c r="D99" s="2">
        <v>5896.16</v>
      </c>
      <c r="E99" s="1">
        <f t="shared" si="3"/>
        <v>11215.009212075638</v>
      </c>
      <c r="F99" s="1"/>
    </row>
    <row r="100" spans="1:6" x14ac:dyDescent="0.25">
      <c r="A100" t="s">
        <v>84</v>
      </c>
      <c r="C100" s="2">
        <v>13297.123030189097</v>
      </c>
      <c r="D100" s="2">
        <v>14740.41210845639</v>
      </c>
      <c r="E100" s="1">
        <f t="shared" si="3"/>
        <v>28037.535138645486</v>
      </c>
      <c r="F100" s="1"/>
    </row>
    <row r="101" spans="1:6" x14ac:dyDescent="0.25">
      <c r="A101" t="s">
        <v>85</v>
      </c>
      <c r="C101" s="2">
        <v>5318.8492120756391</v>
      </c>
      <c r="D101" s="2">
        <v>5896.164843382553</v>
      </c>
      <c r="E101" s="1">
        <f t="shared" si="3"/>
        <v>11215.014055458192</v>
      </c>
      <c r="F101" s="1"/>
    </row>
    <row r="102" spans="1:6" x14ac:dyDescent="0.25">
      <c r="A102" t="s">
        <v>86</v>
      </c>
      <c r="C102" s="2">
        <v>5318.8492120756391</v>
      </c>
      <c r="D102" s="2">
        <v>5896.164843382553</v>
      </c>
      <c r="E102" s="1">
        <f t="shared" si="3"/>
        <v>11215.014055458192</v>
      </c>
      <c r="F102" s="1"/>
    </row>
    <row r="103" spans="1:6" x14ac:dyDescent="0.25">
      <c r="A103" t="s">
        <v>87</v>
      </c>
      <c r="C103" s="2">
        <v>13297.123030189097</v>
      </c>
      <c r="D103" s="2">
        <v>14740.41210845639</v>
      </c>
      <c r="E103" s="1">
        <f t="shared" si="3"/>
        <v>28037.535138645486</v>
      </c>
      <c r="F103" s="1"/>
    </row>
    <row r="104" spans="1:6" x14ac:dyDescent="0.25">
      <c r="A104" t="s">
        <v>88</v>
      </c>
      <c r="C104" s="2">
        <v>5318.8492120756391</v>
      </c>
      <c r="D104" s="2">
        <v>5896.164843382553</v>
      </c>
      <c r="E104" s="1">
        <f t="shared" si="3"/>
        <v>11215.014055458192</v>
      </c>
      <c r="F104" s="1"/>
    </row>
    <row r="105" spans="1:6" x14ac:dyDescent="0.25">
      <c r="A105" t="s">
        <v>89</v>
      </c>
      <c r="C105" s="2">
        <v>13297.123030189097</v>
      </c>
      <c r="D105" s="2">
        <v>14740.41210845639</v>
      </c>
      <c r="E105" s="1">
        <f t="shared" si="3"/>
        <v>28037.535138645486</v>
      </c>
      <c r="F105" s="1"/>
    </row>
    <row r="106" spans="1:6" x14ac:dyDescent="0.25">
      <c r="A106" t="s">
        <v>90</v>
      </c>
      <c r="C106" s="2">
        <v>13297.123030189097</v>
      </c>
      <c r="D106" s="2">
        <v>15250.518684819433</v>
      </c>
      <c r="E106" s="1">
        <f t="shared" si="3"/>
        <v>28547.641715008533</v>
      </c>
      <c r="F106" s="1"/>
    </row>
    <row r="107" spans="1:6" x14ac:dyDescent="0.25">
      <c r="A107" t="s">
        <v>91</v>
      </c>
      <c r="C107" s="2">
        <v>13297.123030189097</v>
      </c>
      <c r="D107" s="2">
        <v>14740.41210845639</v>
      </c>
      <c r="E107" s="1">
        <f t="shared" si="3"/>
        <v>28037.535138645486</v>
      </c>
      <c r="F107" s="1"/>
    </row>
    <row r="108" spans="1:6" x14ac:dyDescent="0.25">
      <c r="A108" t="s">
        <v>92</v>
      </c>
      <c r="C108" s="2">
        <v>14232.811566765758</v>
      </c>
      <c r="D108" s="2">
        <v>15836.351117678367</v>
      </c>
      <c r="E108" s="1">
        <f t="shared" si="3"/>
        <v>30069.162684444127</v>
      </c>
      <c r="F108" s="1"/>
    </row>
    <row r="109" spans="1:6" x14ac:dyDescent="0.25">
      <c r="A109" t="s">
        <v>93</v>
      </c>
      <c r="C109" s="2">
        <v>13297.123030189097</v>
      </c>
      <c r="D109" s="2">
        <v>14740.41210845639</v>
      </c>
      <c r="E109" s="1">
        <f t="shared" si="3"/>
        <v>28037.535138645486</v>
      </c>
      <c r="F109" s="1"/>
    </row>
    <row r="110" spans="1:6" x14ac:dyDescent="0.25">
      <c r="A110" t="s">
        <v>114</v>
      </c>
      <c r="C110" s="2">
        <v>629.17870637060946</v>
      </c>
      <c r="D110" s="2">
        <v>2346.6689817157699</v>
      </c>
      <c r="E110" s="1">
        <f t="shared" si="3"/>
        <v>2975.8476880863791</v>
      </c>
      <c r="F110" s="1" t="s">
        <v>181</v>
      </c>
    </row>
    <row r="111" spans="1:6" x14ac:dyDescent="0.25">
      <c r="A111" t="s">
        <v>94</v>
      </c>
      <c r="C111" s="2">
        <v>19737.480757606059</v>
      </c>
      <c r="D111" s="2">
        <v>18601.980374531511</v>
      </c>
      <c r="E111" s="1">
        <f t="shared" si="3"/>
        <v>38339.461132137571</v>
      </c>
      <c r="F111" s="1"/>
    </row>
    <row r="112" spans="1:6" x14ac:dyDescent="0.25">
      <c r="A112" t="s">
        <v>95</v>
      </c>
      <c r="C112" s="2">
        <v>5318.8492120756391</v>
      </c>
      <c r="D112" s="2">
        <v>5896.164843382553</v>
      </c>
      <c r="E112" s="1">
        <f t="shared" si="3"/>
        <v>11215.014055458192</v>
      </c>
      <c r="F112" s="1"/>
    </row>
    <row r="113" spans="1:6" x14ac:dyDescent="0.25">
      <c r="A113" t="s">
        <v>96</v>
      </c>
      <c r="C113" s="2">
        <v>13297.123030189097</v>
      </c>
      <c r="D113" s="2">
        <v>14740.41210845639</v>
      </c>
      <c r="E113" s="1">
        <f t="shared" si="3"/>
        <v>28037.535138645486</v>
      </c>
      <c r="F113" s="1"/>
    </row>
    <row r="114" spans="1:6" x14ac:dyDescent="0.25">
      <c r="A114" t="s">
        <v>97</v>
      </c>
      <c r="C114" s="2">
        <v>1572.9467659265235</v>
      </c>
      <c r="D114" s="2">
        <v>5866.6724542894253</v>
      </c>
      <c r="E114" s="1">
        <f t="shared" si="3"/>
        <v>7439.6192202159491</v>
      </c>
      <c r="F114" s="1"/>
    </row>
    <row r="115" spans="1:6" x14ac:dyDescent="0.25">
      <c r="A115" t="s">
        <v>98</v>
      </c>
      <c r="C115" s="2">
        <v>13297.123030189097</v>
      </c>
      <c r="D115" s="2">
        <v>14740.41210845639</v>
      </c>
      <c r="E115" s="1">
        <f t="shared" si="3"/>
        <v>28037.535138645486</v>
      </c>
      <c r="F115" s="1"/>
    </row>
    <row r="116" spans="1:6" x14ac:dyDescent="0.25">
      <c r="A116" t="s">
        <v>99</v>
      </c>
      <c r="C116" s="2">
        <v>15325.27068034104</v>
      </c>
      <c r="D116" s="2">
        <v>16388.616742219492</v>
      </c>
      <c r="E116" s="1">
        <f t="shared" si="3"/>
        <v>31713.887422560532</v>
      </c>
      <c r="F116" s="1"/>
    </row>
    <row r="117" spans="1:6" x14ac:dyDescent="0.25">
      <c r="A117" t="s">
        <v>100</v>
      </c>
      <c r="C117" s="2">
        <v>129884.54132520992</v>
      </c>
      <c r="D117" s="2">
        <v>74949.301490043144</v>
      </c>
      <c r="E117" s="1">
        <f t="shared" si="3"/>
        <v>204833.84281525307</v>
      </c>
      <c r="F117" s="1"/>
    </row>
    <row r="118" spans="1:6" x14ac:dyDescent="0.25">
      <c r="A118" t="s">
        <v>101</v>
      </c>
      <c r="C118" s="2">
        <v>5318.8492120756391</v>
      </c>
      <c r="D118" s="2">
        <v>5896.164843382553</v>
      </c>
      <c r="E118" s="1">
        <f t="shared" si="3"/>
        <v>11215.014055458192</v>
      </c>
      <c r="F118" s="1"/>
    </row>
    <row r="119" spans="1:6" x14ac:dyDescent="0.25">
      <c r="A119" t="s">
        <v>102</v>
      </c>
      <c r="C119" s="2">
        <v>19889.244127998631</v>
      </c>
      <c r="D119" s="2">
        <v>86281.147992922561</v>
      </c>
      <c r="E119" s="1">
        <f t="shared" si="3"/>
        <v>106170.3921209212</v>
      </c>
      <c r="F119" s="1"/>
    </row>
    <row r="120" spans="1:6" x14ac:dyDescent="0.25">
      <c r="A120" t="s">
        <v>103</v>
      </c>
      <c r="C120" s="2">
        <v>5318.8492120756391</v>
      </c>
      <c r="D120" s="2">
        <v>5896.164843382553</v>
      </c>
      <c r="E120" s="1">
        <f t="shared" si="3"/>
        <v>11215.014055458192</v>
      </c>
      <c r="F120" s="1"/>
    </row>
    <row r="121" spans="1:6" x14ac:dyDescent="0.25">
      <c r="A121" t="s">
        <v>160</v>
      </c>
      <c r="C121" s="2">
        <v>629.17870637060946</v>
      </c>
      <c r="D121" s="2">
        <v>2346.6689817157699</v>
      </c>
      <c r="E121" s="1">
        <f t="shared" si="3"/>
        <v>2975.8476880863791</v>
      </c>
      <c r="F121" s="1"/>
    </row>
    <row r="122" spans="1:6" x14ac:dyDescent="0.25">
      <c r="A122" t="s">
        <v>105</v>
      </c>
      <c r="C122" s="2">
        <v>629.17870637060946</v>
      </c>
      <c r="D122" s="2">
        <v>2346.6689817157699</v>
      </c>
      <c r="E122" s="1">
        <f t="shared" si="3"/>
        <v>2975.8476880863791</v>
      </c>
      <c r="F122" s="1"/>
    </row>
    <row r="123" spans="1:6" x14ac:dyDescent="0.25">
      <c r="A123" t="s">
        <v>106</v>
      </c>
      <c r="C123" s="2">
        <v>14394.2076731779</v>
      </c>
      <c r="D123" s="2">
        <v>15927.320104898339</v>
      </c>
      <c r="E123" s="1">
        <f t="shared" si="3"/>
        <v>30321.527778076241</v>
      </c>
      <c r="F123" s="1"/>
    </row>
    <row r="124" spans="1:6" x14ac:dyDescent="0.25">
      <c r="A124" t="s">
        <v>107</v>
      </c>
      <c r="C124" s="2">
        <v>13297.123030189097</v>
      </c>
      <c r="D124" s="2">
        <v>14730.856765106237</v>
      </c>
      <c r="E124" s="1">
        <f t="shared" si="3"/>
        <v>28027.979795295334</v>
      </c>
      <c r="F124" s="1"/>
    </row>
    <row r="125" spans="1:6" x14ac:dyDescent="0.25">
      <c r="A125" t="s">
        <v>108</v>
      </c>
      <c r="C125" s="2">
        <v>13297.123030189097</v>
      </c>
      <c r="D125" s="2">
        <v>14740.41210845639</v>
      </c>
      <c r="E125" s="1">
        <f t="shared" si="3"/>
        <v>28037.535138645486</v>
      </c>
      <c r="F125" s="1"/>
    </row>
    <row r="126" spans="1:6" x14ac:dyDescent="0.25">
      <c r="A126" t="s">
        <v>109</v>
      </c>
      <c r="C126" s="2">
        <v>5318.8492120756391</v>
      </c>
      <c r="D126" s="2">
        <v>5896.164843382553</v>
      </c>
      <c r="E126" s="1">
        <f t="shared" si="3"/>
        <v>11215.014055458192</v>
      </c>
      <c r="F126" s="1"/>
    </row>
    <row r="127" spans="1:6" x14ac:dyDescent="0.25">
      <c r="A127" t="s">
        <v>110</v>
      </c>
      <c r="C127" s="2">
        <v>19003.541421006983</v>
      </c>
      <c r="D127" s="2">
        <v>18233.803291504086</v>
      </c>
      <c r="E127" s="1">
        <f t="shared" si="3"/>
        <v>37237.344712511069</v>
      </c>
      <c r="F127" s="1"/>
    </row>
    <row r="128" spans="1:6" x14ac:dyDescent="0.25">
      <c r="A128" t="s">
        <v>111</v>
      </c>
      <c r="C128" s="2">
        <v>5318.8492120756391</v>
      </c>
      <c r="D128" s="2">
        <v>5896.164843382553</v>
      </c>
      <c r="E128" s="1">
        <f t="shared" si="3"/>
        <v>11215.014055458192</v>
      </c>
      <c r="F128" s="1"/>
    </row>
    <row r="129" spans="1:9" x14ac:dyDescent="0.25">
      <c r="A129" t="s">
        <v>112</v>
      </c>
      <c r="C129" s="2">
        <v>5318.8492120756391</v>
      </c>
      <c r="D129" s="2">
        <v>5896.164843382553</v>
      </c>
      <c r="E129" s="1">
        <f t="shared" si="3"/>
        <v>11215.014055458192</v>
      </c>
      <c r="F129" s="1"/>
    </row>
    <row r="130" spans="1:9" x14ac:dyDescent="0.25">
      <c r="A130" t="s">
        <v>113</v>
      </c>
      <c r="C130" s="6">
        <v>5318.8492120756391</v>
      </c>
      <c r="D130" s="6">
        <v>5896.164843382553</v>
      </c>
      <c r="E130" s="16">
        <f t="shared" si="3"/>
        <v>11215.014055458192</v>
      </c>
      <c r="G130" s="1"/>
    </row>
    <row r="131" spans="1:9" x14ac:dyDescent="0.25">
      <c r="C131" s="1"/>
      <c r="D131" s="1"/>
      <c r="E131" s="7"/>
      <c r="F131" s="1"/>
      <c r="G131" s="1"/>
      <c r="H131" s="1"/>
    </row>
    <row r="132" spans="1:9" x14ac:dyDescent="0.25">
      <c r="C132" s="2">
        <f>SUM(C4:C131)</f>
        <v>45210218.983866543</v>
      </c>
      <c r="D132" s="2">
        <f>SUM(D4:D131)</f>
        <v>33467396.12796909</v>
      </c>
      <c r="E132" s="4">
        <f>SUM(E4:E131)</f>
        <v>78677615.111835778</v>
      </c>
      <c r="F132" s="1"/>
      <c r="G132" s="1"/>
      <c r="H132" s="1"/>
      <c r="I132" s="1"/>
    </row>
    <row r="133" spans="1:9" x14ac:dyDescent="0.25">
      <c r="C133" s="2"/>
      <c r="D133" s="2"/>
      <c r="E133" s="2"/>
      <c r="F133" s="1"/>
    </row>
    <row r="134" spans="1:9" x14ac:dyDescent="0.25">
      <c r="A134" t="s">
        <v>186</v>
      </c>
      <c r="D134" s="1"/>
      <c r="E134" s="1"/>
      <c r="F134" s="11"/>
    </row>
    <row r="135" spans="1:9" x14ac:dyDescent="0.25">
      <c r="F135" s="1"/>
    </row>
    <row r="137" spans="1:9" x14ac:dyDescent="0.25">
      <c r="D137" s="5"/>
      <c r="E137" s="1"/>
      <c r="F137" s="1"/>
    </row>
    <row r="138" spans="1:9" x14ac:dyDescent="0.25">
      <c r="E138" s="9"/>
      <c r="F138" s="1"/>
    </row>
    <row r="139" spans="1:9" x14ac:dyDescent="0.25">
      <c r="D139" s="5"/>
      <c r="F139" s="1"/>
    </row>
    <row r="143" spans="1:9" x14ac:dyDescent="0.25">
      <c r="F143" s="1"/>
    </row>
    <row r="144" spans="1:9" x14ac:dyDescent="0.25">
      <c r="E144" s="1"/>
      <c r="F144" s="1"/>
    </row>
    <row r="145" spans="6:6" x14ac:dyDescent="0.25">
      <c r="F145" s="1"/>
    </row>
  </sheetData>
  <phoneticPr fontId="7" type="noConversion"/>
  <pageMargins left="0.7" right="0.7" top="0.75" bottom="0.75" header="0.3" footer="0.3"/>
  <pageSetup orientation="portrait" horizontalDpi="200" verticalDpi="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B88"/>
  <sheetViews>
    <sheetView workbookViewId="0">
      <selection activeCell="D17" sqref="D17"/>
    </sheetView>
  </sheetViews>
  <sheetFormatPr defaultRowHeight="15" x14ac:dyDescent="0.25"/>
  <cols>
    <col min="1" max="1" width="37" customWidth="1"/>
    <col min="2" max="2" width="27.7109375" customWidth="1"/>
  </cols>
  <sheetData>
    <row r="2" spans="1:2" x14ac:dyDescent="0.25">
      <c r="A2" t="s">
        <v>116</v>
      </c>
      <c r="B2" s="2" t="s">
        <v>159</v>
      </c>
    </row>
    <row r="3" spans="1:2" x14ac:dyDescent="0.25">
      <c r="A3" t="s">
        <v>117</v>
      </c>
      <c r="B3" s="2">
        <v>-2.286420734890271E-3</v>
      </c>
    </row>
    <row r="4" spans="1:2" x14ac:dyDescent="0.25">
      <c r="A4" t="s">
        <v>79</v>
      </c>
      <c r="B4" s="2">
        <v>-781.63644159940668</v>
      </c>
    </row>
    <row r="5" spans="1:2" x14ac:dyDescent="0.25">
      <c r="A5" t="s">
        <v>118</v>
      </c>
      <c r="B5" s="2">
        <v>6273.6124460863648</v>
      </c>
    </row>
    <row r="6" spans="1:2" x14ac:dyDescent="0.25">
      <c r="A6" t="s">
        <v>80</v>
      </c>
      <c r="B6" s="2">
        <v>186.60196657018605</v>
      </c>
    </row>
    <row r="7" spans="1:2" x14ac:dyDescent="0.25">
      <c r="A7" t="s">
        <v>119</v>
      </c>
      <c r="B7" s="2">
        <v>260.90253997187574</v>
      </c>
    </row>
    <row r="8" spans="1:2" x14ac:dyDescent="0.25">
      <c r="A8" t="s">
        <v>120</v>
      </c>
      <c r="B8" s="2">
        <v>843.86237213386266</v>
      </c>
    </row>
    <row r="9" spans="1:2" x14ac:dyDescent="0.25">
      <c r="A9" t="s">
        <v>121</v>
      </c>
      <c r="B9" s="2">
        <v>238.67336491402511</v>
      </c>
    </row>
    <row r="10" spans="1:2" x14ac:dyDescent="0.25">
      <c r="A10" t="s">
        <v>81</v>
      </c>
      <c r="B10" s="2">
        <v>47.799593108888075</v>
      </c>
    </row>
    <row r="11" spans="1:2" x14ac:dyDescent="0.25">
      <c r="A11" t="s">
        <v>76</v>
      </c>
      <c r="B11" s="2">
        <v>1869.7486341548938</v>
      </c>
    </row>
    <row r="12" spans="1:2" x14ac:dyDescent="0.25">
      <c r="A12" t="s">
        <v>122</v>
      </c>
      <c r="B12" s="2">
        <v>1954.0899607881511</v>
      </c>
    </row>
    <row r="13" spans="1:2" x14ac:dyDescent="0.25">
      <c r="A13" t="s">
        <v>82</v>
      </c>
      <c r="B13" s="2">
        <v>-1.1432103674451355E-3</v>
      </c>
    </row>
    <row r="14" spans="1:2" x14ac:dyDescent="0.25">
      <c r="A14" t="s">
        <v>123</v>
      </c>
      <c r="B14" s="2">
        <v>3243.4033252366498</v>
      </c>
    </row>
    <row r="15" spans="1:2" x14ac:dyDescent="0.25">
      <c r="A15" t="s">
        <v>68</v>
      </c>
      <c r="B15" s="2">
        <v>2818.8493469260429</v>
      </c>
    </row>
    <row r="16" spans="1:2" x14ac:dyDescent="0.25">
      <c r="A16" t="s">
        <v>124</v>
      </c>
      <c r="B16" s="2">
        <v>671.63215926610428</v>
      </c>
    </row>
    <row r="17" spans="1:2" x14ac:dyDescent="0.25">
      <c r="A17" t="s">
        <v>125</v>
      </c>
      <c r="B17" s="2">
        <v>209.45512606195189</v>
      </c>
    </row>
    <row r="18" spans="1:2" x14ac:dyDescent="0.25">
      <c r="A18" t="s">
        <v>126</v>
      </c>
      <c r="B18" s="2">
        <v>2680.9203809361497</v>
      </c>
    </row>
    <row r="19" spans="1:2" x14ac:dyDescent="0.25">
      <c r="A19" t="s">
        <v>73</v>
      </c>
      <c r="B19" s="2">
        <v>2329.998476327979</v>
      </c>
    </row>
    <row r="20" spans="1:2" x14ac:dyDescent="0.25">
      <c r="A20" t="s">
        <v>83</v>
      </c>
      <c r="B20" s="2">
        <v>-2.2864207312522922E-4</v>
      </c>
    </row>
    <row r="21" spans="1:2" x14ac:dyDescent="0.25">
      <c r="A21" t="s">
        <v>127</v>
      </c>
      <c r="B21" s="2">
        <v>186.82209434733613</v>
      </c>
    </row>
    <row r="22" spans="1:2" x14ac:dyDescent="0.25">
      <c r="A22" t="s">
        <v>128</v>
      </c>
      <c r="B22" s="2">
        <v>404.14493608683915</v>
      </c>
    </row>
    <row r="23" spans="1:2" x14ac:dyDescent="0.25">
      <c r="A23" t="s">
        <v>77</v>
      </c>
      <c r="B23" s="2">
        <v>351.24330060577631</v>
      </c>
    </row>
    <row r="24" spans="1:2" x14ac:dyDescent="0.25">
      <c r="A24" t="s">
        <v>129</v>
      </c>
      <c r="B24" s="2">
        <v>187.87055753894037</v>
      </c>
    </row>
    <row r="25" spans="1:2" x14ac:dyDescent="0.25">
      <c r="A25" t="s">
        <v>84</v>
      </c>
      <c r="B25" s="2">
        <v>-5.7160518372256774E-4</v>
      </c>
    </row>
    <row r="26" spans="1:2" x14ac:dyDescent="0.25">
      <c r="A26" t="s">
        <v>130</v>
      </c>
      <c r="B26" s="2">
        <v>208.05606165401696</v>
      </c>
    </row>
    <row r="27" spans="1:2" x14ac:dyDescent="0.25">
      <c r="A27" t="s">
        <v>131</v>
      </c>
      <c r="B27" s="2">
        <v>1301.6444778123332</v>
      </c>
    </row>
    <row r="28" spans="1:2" x14ac:dyDescent="0.25">
      <c r="A28" t="s">
        <v>156</v>
      </c>
      <c r="B28" s="2">
        <v>-16776.587682673315</v>
      </c>
    </row>
    <row r="29" spans="1:2" x14ac:dyDescent="0.25">
      <c r="A29" t="s">
        <v>75</v>
      </c>
      <c r="B29" s="2">
        <v>1248.6877656971701</v>
      </c>
    </row>
    <row r="30" spans="1:2" x14ac:dyDescent="0.25">
      <c r="A30" t="s">
        <v>132</v>
      </c>
      <c r="B30" s="2">
        <v>2893.7082431291783</v>
      </c>
    </row>
    <row r="31" spans="1:2" x14ac:dyDescent="0.25">
      <c r="A31" t="s">
        <v>69</v>
      </c>
      <c r="B31" s="2">
        <v>2514.9285406075942</v>
      </c>
    </row>
    <row r="32" spans="1:2" x14ac:dyDescent="0.25">
      <c r="A32" t="s">
        <v>85</v>
      </c>
      <c r="B32" s="2">
        <v>-2.2864207312522922E-4</v>
      </c>
    </row>
    <row r="33" spans="1:2" x14ac:dyDescent="0.25">
      <c r="A33" t="s">
        <v>133</v>
      </c>
      <c r="B33" s="2">
        <v>1358.8684951647083</v>
      </c>
    </row>
    <row r="34" spans="1:2" x14ac:dyDescent="0.25">
      <c r="A34" t="s">
        <v>72</v>
      </c>
      <c r="B34" s="2">
        <v>1180.9957584827862</v>
      </c>
    </row>
    <row r="35" spans="1:2" x14ac:dyDescent="0.25">
      <c r="A35" t="s">
        <v>86</v>
      </c>
      <c r="B35" s="2">
        <v>-2.2864207312522922E-4</v>
      </c>
    </row>
    <row r="36" spans="1:2" x14ac:dyDescent="0.25">
      <c r="A36" t="s">
        <v>155</v>
      </c>
      <c r="B36" s="2">
        <v>-5.7160518372256774E-4</v>
      </c>
    </row>
    <row r="37" spans="1:2" x14ac:dyDescent="0.25">
      <c r="A37" t="s">
        <v>134</v>
      </c>
      <c r="B37" s="2">
        <v>374.7761294372649</v>
      </c>
    </row>
    <row r="38" spans="1:2" x14ac:dyDescent="0.25">
      <c r="A38" t="s">
        <v>88</v>
      </c>
      <c r="B38" s="2">
        <v>-2.2864207312522922E-4</v>
      </c>
    </row>
    <row r="39" spans="1:2" x14ac:dyDescent="0.25">
      <c r="A39" t="s">
        <v>135</v>
      </c>
      <c r="B39" s="2">
        <v>782.24383920326363</v>
      </c>
    </row>
    <row r="40" spans="1:2" x14ac:dyDescent="0.25">
      <c r="A40" t="s">
        <v>136</v>
      </c>
      <c r="B40" s="2">
        <v>180.36576837797293</v>
      </c>
    </row>
    <row r="41" spans="1:2" x14ac:dyDescent="0.25">
      <c r="A41" t="s">
        <v>89</v>
      </c>
      <c r="B41" s="2">
        <v>-5.7160518372256774E-4</v>
      </c>
    </row>
    <row r="42" spans="1:2" x14ac:dyDescent="0.25">
      <c r="A42" t="s">
        <v>90</v>
      </c>
      <c r="B42" s="2">
        <v>-5.7160518372256774E-4</v>
      </c>
    </row>
    <row r="43" spans="1:2" x14ac:dyDescent="0.25">
      <c r="A43" t="s">
        <v>137</v>
      </c>
      <c r="B43" s="2">
        <v>221.19061743676775</v>
      </c>
    </row>
    <row r="44" spans="1:2" x14ac:dyDescent="0.25">
      <c r="A44" t="s">
        <v>138</v>
      </c>
      <c r="B44" s="2">
        <v>417.60941075798655</v>
      </c>
    </row>
    <row r="45" spans="1:2" x14ac:dyDescent="0.25">
      <c r="A45" t="s">
        <v>91</v>
      </c>
      <c r="B45" s="2">
        <v>-5.7160518372256774E-4</v>
      </c>
    </row>
    <row r="46" spans="1:2" x14ac:dyDescent="0.25">
      <c r="A46" t="s">
        <v>139</v>
      </c>
      <c r="B46" s="2">
        <v>1083.057460358541</v>
      </c>
    </row>
    <row r="47" spans="1:2" x14ac:dyDescent="0.25">
      <c r="A47" t="s">
        <v>140</v>
      </c>
      <c r="B47" s="2">
        <v>431.77620527040563</v>
      </c>
    </row>
    <row r="48" spans="1:2" x14ac:dyDescent="0.25">
      <c r="A48" t="s">
        <v>141</v>
      </c>
      <c r="B48" s="2">
        <v>1878.9915198962117</v>
      </c>
    </row>
    <row r="49" spans="1:2" x14ac:dyDescent="0.25">
      <c r="A49" t="s">
        <v>70</v>
      </c>
      <c r="B49" s="2">
        <v>1633.0402446351727</v>
      </c>
    </row>
    <row r="50" spans="1:2" x14ac:dyDescent="0.25">
      <c r="A50" t="s">
        <v>92</v>
      </c>
      <c r="B50" s="2">
        <v>155.95239851236511</v>
      </c>
    </row>
    <row r="51" spans="1:2" x14ac:dyDescent="0.25">
      <c r="A51" t="s">
        <v>93</v>
      </c>
      <c r="B51" s="2">
        <v>-5.7160518372256774E-4</v>
      </c>
    </row>
    <row r="52" spans="1:2" x14ac:dyDescent="0.25">
      <c r="A52" t="s">
        <v>142</v>
      </c>
      <c r="B52" s="2">
        <v>1633.365188553631</v>
      </c>
    </row>
    <row r="53" spans="1:2" x14ac:dyDescent="0.25">
      <c r="A53" t="s">
        <v>143</v>
      </c>
      <c r="B53" s="2">
        <v>-2.286420734890271E-3</v>
      </c>
    </row>
    <row r="54" spans="1:2" x14ac:dyDescent="0.25">
      <c r="A54" t="s">
        <v>158</v>
      </c>
      <c r="B54" s="2">
        <v>-781.63644159940668</v>
      </c>
    </row>
    <row r="55" spans="1:2" x14ac:dyDescent="0.25">
      <c r="A55" t="s">
        <v>144</v>
      </c>
      <c r="B55" s="2">
        <v>-2.286420734890271E-3</v>
      </c>
    </row>
    <row r="56" spans="1:2" x14ac:dyDescent="0.25">
      <c r="A56" t="s">
        <v>94</v>
      </c>
      <c r="B56" s="2">
        <v>230.96289637097016</v>
      </c>
    </row>
    <row r="57" spans="1:2" x14ac:dyDescent="0.25">
      <c r="A57" t="s">
        <v>145</v>
      </c>
      <c r="B57" s="2">
        <v>844.424228006872</v>
      </c>
    </row>
    <row r="58" spans="1:2" x14ac:dyDescent="0.25">
      <c r="A58" t="s">
        <v>95</v>
      </c>
      <c r="B58" s="2">
        <v>-2.2864207312522922E-4</v>
      </c>
    </row>
    <row r="59" spans="1:2" x14ac:dyDescent="0.25">
      <c r="A59" t="s">
        <v>96</v>
      </c>
      <c r="B59" s="2">
        <v>-5.7160518372256774E-4</v>
      </c>
    </row>
    <row r="60" spans="1:2" x14ac:dyDescent="0.25">
      <c r="A60" t="s">
        <v>97</v>
      </c>
      <c r="B60" s="2">
        <v>-1954.0911039985185</v>
      </c>
    </row>
    <row r="61" spans="1:2" x14ac:dyDescent="0.25">
      <c r="A61" t="s">
        <v>98</v>
      </c>
      <c r="B61" s="2">
        <v>-5.7160518372256774E-4</v>
      </c>
    </row>
    <row r="62" spans="1:2" x14ac:dyDescent="0.25">
      <c r="A62" t="s">
        <v>99</v>
      </c>
      <c r="B62" s="2">
        <v>179.33235489725121</v>
      </c>
    </row>
    <row r="63" spans="1:2" x14ac:dyDescent="0.25">
      <c r="A63" t="s">
        <v>157</v>
      </c>
      <c r="B63" s="2">
        <v>-18331.814106376361</v>
      </c>
    </row>
    <row r="64" spans="1:2" x14ac:dyDescent="0.25">
      <c r="A64" t="s">
        <v>74</v>
      </c>
      <c r="B64" s="2">
        <v>1364.4434523867094</v>
      </c>
    </row>
    <row r="65" spans="1:2" x14ac:dyDescent="0.25">
      <c r="A65" t="s">
        <v>146</v>
      </c>
      <c r="B65" s="2">
        <v>459.75361780431194</v>
      </c>
    </row>
    <row r="66" spans="1:2" x14ac:dyDescent="0.25">
      <c r="A66" t="s">
        <v>147</v>
      </c>
      <c r="B66" s="2">
        <v>8045.5603890328784</v>
      </c>
    </row>
    <row r="67" spans="1:2" x14ac:dyDescent="0.25">
      <c r="A67" t="s">
        <v>148</v>
      </c>
      <c r="B67" s="2">
        <v>-1.1432103674451355E-3</v>
      </c>
    </row>
    <row r="68" spans="1:2" x14ac:dyDescent="0.25">
      <c r="A68" t="s">
        <v>100</v>
      </c>
      <c r="B68" s="2">
        <v>1519.8753187751863</v>
      </c>
    </row>
    <row r="69" spans="1:2" x14ac:dyDescent="0.25">
      <c r="A69" t="s">
        <v>101</v>
      </c>
      <c r="B69" s="2">
        <v>-2.2864207312522922E-4</v>
      </c>
    </row>
    <row r="70" spans="1:2" x14ac:dyDescent="0.25">
      <c r="A70" t="s">
        <v>149</v>
      </c>
      <c r="B70" s="2">
        <v>717.61536409581095</v>
      </c>
    </row>
    <row r="71" spans="1:2" x14ac:dyDescent="0.25">
      <c r="A71" t="s">
        <v>102</v>
      </c>
      <c r="B71" s="2">
        <v>-24708.652484423859</v>
      </c>
    </row>
    <row r="72" spans="1:2" x14ac:dyDescent="0.25">
      <c r="A72" t="s">
        <v>103</v>
      </c>
      <c r="B72" s="2">
        <v>-2.2864207312522922E-4</v>
      </c>
    </row>
    <row r="73" spans="1:2" x14ac:dyDescent="0.25">
      <c r="A73" t="s">
        <v>150</v>
      </c>
      <c r="B73" s="2">
        <v>205.90512774862236</v>
      </c>
    </row>
    <row r="74" spans="1:2" x14ac:dyDescent="0.25">
      <c r="A74" t="s">
        <v>104</v>
      </c>
      <c r="B74" s="2">
        <v>-781.63644159940668</v>
      </c>
    </row>
    <row r="75" spans="1:2" x14ac:dyDescent="0.25">
      <c r="A75" t="s">
        <v>105</v>
      </c>
      <c r="B75" s="2">
        <v>-781.63644159940668</v>
      </c>
    </row>
    <row r="76" spans="1:2" x14ac:dyDescent="0.25">
      <c r="A76" t="s">
        <v>106</v>
      </c>
      <c r="B76" s="2">
        <v>182.85259144672636</v>
      </c>
    </row>
    <row r="77" spans="1:2" x14ac:dyDescent="0.25">
      <c r="A77" t="s">
        <v>107</v>
      </c>
      <c r="B77" s="2">
        <v>-5.7160518372256774E-4</v>
      </c>
    </row>
    <row r="78" spans="1:2" x14ac:dyDescent="0.25">
      <c r="A78" t="s">
        <v>151</v>
      </c>
      <c r="B78" s="2">
        <v>1050.2139746387111</v>
      </c>
    </row>
    <row r="79" spans="1:2" x14ac:dyDescent="0.25">
      <c r="A79" t="s">
        <v>108</v>
      </c>
      <c r="B79" s="2">
        <v>-5.7160518372256774E-4</v>
      </c>
    </row>
    <row r="80" spans="1:2" x14ac:dyDescent="0.25">
      <c r="A80" t="s">
        <v>109</v>
      </c>
      <c r="B80" s="2">
        <v>-2.2864207312522922E-4</v>
      </c>
    </row>
    <row r="81" spans="1:2" x14ac:dyDescent="0.25">
      <c r="A81" t="s">
        <v>152</v>
      </c>
      <c r="B81" s="2">
        <v>1779.1918704521668</v>
      </c>
    </row>
    <row r="82" spans="1:2" x14ac:dyDescent="0.25">
      <c r="A82" t="s">
        <v>71</v>
      </c>
      <c r="B82" s="2">
        <v>1546.3041380060822</v>
      </c>
    </row>
    <row r="83" spans="1:2" x14ac:dyDescent="0.25">
      <c r="A83" t="s">
        <v>110</v>
      </c>
      <c r="B83" s="2">
        <v>222.37452802633288</v>
      </c>
    </row>
    <row r="84" spans="1:2" x14ac:dyDescent="0.25">
      <c r="A84" t="s">
        <v>111</v>
      </c>
      <c r="B84" s="2">
        <v>-2.2864207312522922E-4</v>
      </c>
    </row>
    <row r="85" spans="1:2" x14ac:dyDescent="0.25">
      <c r="A85" t="s">
        <v>112</v>
      </c>
      <c r="B85" s="2">
        <v>-2.2864207312522922E-4</v>
      </c>
    </row>
    <row r="86" spans="1:2" x14ac:dyDescent="0.25">
      <c r="A86" t="s">
        <v>113</v>
      </c>
      <c r="B86" s="2">
        <v>-2.2864207312522922E-4</v>
      </c>
    </row>
    <row r="87" spans="1:2" x14ac:dyDescent="0.25">
      <c r="A87" t="s">
        <v>153</v>
      </c>
      <c r="B87" s="2">
        <v>-5.7160518372256774E-4</v>
      </c>
    </row>
    <row r="88" spans="1:2" x14ac:dyDescent="0.25">
      <c r="A88" t="s">
        <v>154</v>
      </c>
      <c r="B88" s="2">
        <v>2289.7533122018649</v>
      </c>
    </row>
  </sheetData>
  <pageMargins left="0.7" right="0.7" top="0.75" bottom="0.75" header="0.3" footer="0.3"/>
  <pageSetup orientation="portrait" horizontalDpi="200" verticalDpi="200" r:id="rId1"/>
  <customProperties>
    <customPr name="OrphanNamesChecke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C09A-A382-4E32-83C3-81B8EDABF706}">
  <dimension ref="B4:H17"/>
  <sheetViews>
    <sheetView workbookViewId="0">
      <selection activeCell="B17" sqref="B17"/>
    </sheetView>
  </sheetViews>
  <sheetFormatPr defaultRowHeight="15" x14ac:dyDescent="0.25"/>
  <cols>
    <col min="7" max="7" width="25.140625" customWidth="1"/>
  </cols>
  <sheetData>
    <row r="4" spans="2:8" x14ac:dyDescent="0.25">
      <c r="B4" s="12" t="s">
        <v>164</v>
      </c>
      <c r="C4" s="13"/>
      <c r="D4" s="13"/>
      <c r="E4" s="13"/>
      <c r="F4" s="13"/>
    </row>
    <row r="7" spans="2:8" x14ac:dyDescent="0.25">
      <c r="B7" t="s">
        <v>163</v>
      </c>
      <c r="G7" s="2">
        <v>-4505067.62</v>
      </c>
    </row>
    <row r="8" spans="2:8" x14ac:dyDescent="0.25">
      <c r="B8" t="s">
        <v>166</v>
      </c>
      <c r="G8" s="2">
        <v>2165320.2999999998</v>
      </c>
      <c r="H8" t="s">
        <v>167</v>
      </c>
    </row>
    <row r="9" spans="2:8" x14ac:dyDescent="0.25">
      <c r="B9" t="s">
        <v>169</v>
      </c>
      <c r="G9" s="14">
        <v>1384820</v>
      </c>
    </row>
    <row r="10" spans="2:8" x14ac:dyDescent="0.25">
      <c r="B10" t="s">
        <v>179</v>
      </c>
      <c r="G10" s="14">
        <f>+'Payment 6 Breakdown'!E95+'Payment 6 Breakdown'!E110</f>
        <v>5951.6953761727582</v>
      </c>
    </row>
    <row r="11" spans="2:8" x14ac:dyDescent="0.25">
      <c r="B11" t="s">
        <v>170</v>
      </c>
      <c r="G11" s="6">
        <v>1012307.94</v>
      </c>
    </row>
    <row r="12" spans="2:8" x14ac:dyDescent="0.25">
      <c r="D12" t="s">
        <v>115</v>
      </c>
      <c r="G12" s="5">
        <f>SUM(G7:G11)</f>
        <v>63332.315376172424</v>
      </c>
    </row>
    <row r="15" spans="2:8" x14ac:dyDescent="0.25">
      <c r="B15" t="s">
        <v>183</v>
      </c>
    </row>
    <row r="16" spans="2:8" x14ac:dyDescent="0.25">
      <c r="B16" t="s">
        <v>185</v>
      </c>
    </row>
    <row r="17" spans="2:2" x14ac:dyDescent="0.25">
      <c r="B17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9BD1-FD83-4C9F-93EF-6F88CC1F13C1}">
  <dimension ref="B4:G14"/>
  <sheetViews>
    <sheetView workbookViewId="0">
      <selection activeCell="B14" sqref="B14"/>
    </sheetView>
  </sheetViews>
  <sheetFormatPr defaultRowHeight="15" x14ac:dyDescent="0.25"/>
  <cols>
    <col min="7" max="7" width="26.28515625" customWidth="1"/>
  </cols>
  <sheetData>
    <row r="4" spans="2:7" x14ac:dyDescent="0.25">
      <c r="B4" s="12" t="s">
        <v>180</v>
      </c>
      <c r="C4" s="13"/>
      <c r="D4" s="13"/>
      <c r="E4" s="13"/>
      <c r="F4" s="13"/>
    </row>
    <row r="7" spans="2:7" x14ac:dyDescent="0.25">
      <c r="B7" t="s">
        <v>163</v>
      </c>
      <c r="G7" s="2">
        <v>-65495.59</v>
      </c>
    </row>
    <row r="8" spans="2:7" x14ac:dyDescent="0.25">
      <c r="B8" t="s">
        <v>171</v>
      </c>
      <c r="G8" s="2">
        <v>707371.18</v>
      </c>
    </row>
    <row r="9" spans="2:7" x14ac:dyDescent="0.25">
      <c r="B9" t="s">
        <v>172</v>
      </c>
      <c r="G9" s="6">
        <v>1940956</v>
      </c>
    </row>
    <row r="10" spans="2:7" x14ac:dyDescent="0.25">
      <c r="D10" t="s">
        <v>115</v>
      </c>
      <c r="G10" s="2">
        <f>+G7+G9</f>
        <v>1875460.41</v>
      </c>
    </row>
    <row r="13" spans="2:7" x14ac:dyDescent="0.25">
      <c r="B13" t="s">
        <v>184</v>
      </c>
    </row>
    <row r="14" spans="2:7" x14ac:dyDescent="0.25">
      <c r="B14" t="s">
        <v>185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45AED64094D4D8307469A9ED6BB78" ma:contentTypeVersion="14" ma:contentTypeDescription="Create a new document." ma:contentTypeScope="" ma:versionID="3c8dab91ee21631e8d0f9252c62c6f2a">
  <xsd:schema xmlns:xsd="http://www.w3.org/2001/XMLSchema" xmlns:xs="http://www.w3.org/2001/XMLSchema" xmlns:p="http://schemas.microsoft.com/office/2006/metadata/properties" xmlns:ns2="7fc5aa47-f438-4196-b3b6-d3756d88bd61" xmlns:ns3="97f4d639-200a-4f35-a684-0b5f72844889" targetNamespace="http://schemas.microsoft.com/office/2006/metadata/properties" ma:root="true" ma:fieldsID="962ffc5896b69940f9e729ee18e2ced2" ns2:_="" ns3:_="">
    <xsd:import namespace="7fc5aa47-f438-4196-b3b6-d3756d88bd61"/>
    <xsd:import namespace="97f4d639-200a-4f35-a684-0b5f728448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aa47-f438-4196-b3b6-d3756d88b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01ea644-9c4e-4dfb-916f-08a355146f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4d639-200a-4f35-a684-0b5f7284488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b6ff682-9065-43df-a90a-fcd3992773f7}" ma:internalName="TaxCatchAll" ma:showField="CatchAllData" ma:web="97f4d639-200a-4f35-a684-0b5f72844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f4d639-200a-4f35-a684-0b5f72844889" xsi:nil="true"/>
    <lcf76f155ced4ddcb4097134ff3c332f xmlns="7fc5aa47-f438-4196-b3b6-d3756d88bd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0C4567-8BDD-4768-BD20-0C569556532D}"/>
</file>

<file path=customXml/itemProps2.xml><?xml version="1.0" encoding="utf-8"?>
<ds:datastoreItem xmlns:ds="http://schemas.openxmlformats.org/officeDocument/2006/customXml" ds:itemID="{5ADD0AED-094E-4EFF-B1D5-E73A0A03B8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0CD3D-6BCF-4CF2-9533-1CF84242DC0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Payment 6 Breakdown</vt:lpstr>
      <vt:lpstr>Payment 3 Correction</vt:lpstr>
      <vt:lpstr>Commonwealth</vt:lpstr>
      <vt:lpstr>Fee Fund</vt:lpstr>
    </vt:vector>
  </TitlesOfParts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0x010100E2345AED64094D4D8307469A9ED6BB78</vt:lpwstr>
  </property>
</Properties>
</file>